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barebone" sheetId="1" r:id="rId1"/>
    <sheet name="hry" sheetId="2" r:id="rId2"/>
    <sheet name="profi" sheetId="3" r:id="rId3"/>
  </sheets>
  <definedNames/>
  <calcPr fullCalcOnLoad="1"/>
</workbook>
</file>

<file path=xl/sharedStrings.xml><?xml version="1.0" encoding="utf-8"?>
<sst xmlns="http://schemas.openxmlformats.org/spreadsheetml/2006/main" count="251" uniqueCount="163">
  <si>
    <t>Malý levný počítač domů</t>
  </si>
  <si>
    <r>
      <t xml:space="preserve">Ceny dle </t>
    </r>
    <r>
      <rPr>
        <b/>
        <sz val="10"/>
        <color indexed="12"/>
        <rFont val="Arial CE"/>
        <family val="2"/>
      </rPr>
      <t>www.czechcomputer.cz</t>
    </r>
    <r>
      <rPr>
        <b/>
        <sz val="10"/>
        <rFont val="Arial CE"/>
        <family val="2"/>
      </rPr>
      <t>, www.alzasoft.cz (7.10.2005)</t>
    </r>
  </si>
  <si>
    <t>Barebone, Celeron</t>
  </si>
  <si>
    <t>díl obecně / anglicky</t>
  </si>
  <si>
    <t>konkrétní díl</t>
  </si>
  <si>
    <t>bez DPH</t>
  </si>
  <si>
    <t>s DPH</t>
  </si>
  <si>
    <t>poznámka</t>
  </si>
  <si>
    <t>URL</t>
  </si>
  <si>
    <t>skříň / barebone</t>
  </si>
  <si>
    <t>Microstar Midas 915 - Intel 915G</t>
  </si>
  <si>
    <t>Komplet skříň, zdroj, MB</t>
  </si>
  <si>
    <t>http://www.czechcomputer.cz/product.jsp?artno=32870</t>
  </si>
  <si>
    <t>základní deska / motherboard</t>
  </si>
  <si>
    <t>Viz barebone</t>
  </si>
  <si>
    <t>procesor / processor (CPU)</t>
  </si>
  <si>
    <t>Intel Celeron D326 2,53GHz 533MHz BOX 775pin</t>
  </si>
  <si>
    <t>http://www.czechcomputer.cz/product.jsp?artno=32826</t>
  </si>
  <si>
    <t>paměť / memory (RAM)</t>
  </si>
  <si>
    <t>DIMM 256MB DDR 400MHz CL3.0</t>
  </si>
  <si>
    <t>http://www.czechcomputer.cz/product.jsp?artno=23141</t>
  </si>
  <si>
    <t>grafická karta / graphic card</t>
  </si>
  <si>
    <t>Integrovaná na MB</t>
  </si>
  <si>
    <t>síťová karta / network card</t>
  </si>
  <si>
    <t>zvuková karta / sound card</t>
  </si>
  <si>
    <t>disketová jednotka / floppy disk drive</t>
  </si>
  <si>
    <t xml:space="preserve">Teac FD-CR7 - FDD mechanika a čtečka karet </t>
  </si>
  <si>
    <t>FDD + 7 typů Flash karet</t>
  </si>
  <si>
    <t>http://www.czechcomputer.cz/product.jsp?artno=27657</t>
  </si>
  <si>
    <t>pevný disk / hard disk</t>
  </si>
  <si>
    <t>Maxtor DiamondMax Plus 8 6E040L0 - 40GB</t>
  </si>
  <si>
    <t>http://www.czechcomputer.cz/product.jsp?artno=23311</t>
  </si>
  <si>
    <t>CD-RW+DVD jednotka / dtto. drive</t>
  </si>
  <si>
    <t xml:space="preserve">CDWR/DVD LG GCC-4521, ATAPI 52/32/52 DVD 16x bulk </t>
  </si>
  <si>
    <t>Zapisuje CD-RW, čte DVD</t>
  </si>
  <si>
    <t>http://www.alzasoft.cz/DetailPage.asp?DPG=55102&amp;CatId=18842872</t>
  </si>
  <si>
    <t>klávesnice / keyboard</t>
  </si>
  <si>
    <t>Samsung PS/2</t>
  </si>
  <si>
    <t>http://www.czechcomputer.cz/product.jsp?artno=20420</t>
  </si>
  <si>
    <t>myš / mouse</t>
  </si>
  <si>
    <t xml:space="preserve">Myš Genius NetScroll OPTICAL USB </t>
  </si>
  <si>
    <t>http://www.alzasoft.cz/DetailPage.asp?DPG=56591&amp;CatId=18842900</t>
  </si>
  <si>
    <t>podložka / mousepad</t>
  </si>
  <si>
    <t xml:space="preserve">Podložka pod myš korková </t>
  </si>
  <si>
    <t>Pro optickou myš</t>
  </si>
  <si>
    <t>http://www.alzasoft.cz/DetailPage.asp?DPG=42041&amp;CatId=18842900</t>
  </si>
  <si>
    <t>reproduktory / speakers</t>
  </si>
  <si>
    <t>V LCD</t>
  </si>
  <si>
    <t>monitor / monitor</t>
  </si>
  <si>
    <t>NEC 52VM - LCD 15"</t>
  </si>
  <si>
    <t>Včetně repro</t>
  </si>
  <si>
    <t>http://www.czechcomputer.cz/product.jsp?artno=29898</t>
  </si>
  <si>
    <t>tiskárna / printer</t>
  </si>
  <si>
    <t>CANON PIXMA iP1500 4800x1200 dpi USB2.0</t>
  </si>
  <si>
    <t>http://www.alzasoft.cz/DetailPage.asp?DPG=48008&amp;CatId=18842930</t>
  </si>
  <si>
    <t>operační systém / operating system</t>
  </si>
  <si>
    <t xml:space="preserve">OEM Microsoft Windows XP Home Edition CZ </t>
  </si>
  <si>
    <t>http://www.alzasoft.cz/DetailPage.asp?DPG=40504&amp;CatId=18843063</t>
  </si>
  <si>
    <t>programy / software</t>
  </si>
  <si>
    <t>NERO - CD-R/RW Ahead NERO 6.0 Express OEM</t>
  </si>
  <si>
    <t>http://www.alzasoft.cz/DetailPage.asp?DPG=39776&amp;CatId=18842872</t>
  </si>
  <si>
    <t>Celkem</t>
  </si>
  <si>
    <t>Bez tiskárny</t>
  </si>
  <si>
    <t>Bez tiskárny a monitoru</t>
  </si>
  <si>
    <t>Výkonný počítač pro hry i kancelář</t>
  </si>
  <si>
    <t>AMD 64</t>
  </si>
  <si>
    <t>dostupnost</t>
  </si>
  <si>
    <t>skříň / case</t>
  </si>
  <si>
    <t>EuroCase ML5410 bílo/černá - Middletower 400W</t>
  </si>
  <si>
    <t>Tichý větráček na zdroji</t>
  </si>
  <si>
    <t>http://www.czechcomputer.cz/product.jsp?artno=28827</t>
  </si>
  <si>
    <t>chlazení / cooling</t>
  </si>
  <si>
    <t xml:space="preserve">Arctic Fan 3 TC </t>
  </si>
  <si>
    <t>Další tichý větráček do skříně</t>
  </si>
  <si>
    <t>http://www.czechcomputer.cz/product.jsp?artno=29839</t>
  </si>
  <si>
    <t xml:space="preserve">Primecooler PC-HDA(C) </t>
  </si>
  <si>
    <t>Větráček na disk (tichý)</t>
  </si>
  <si>
    <t>http://www.czechcomputer.cz/product.jsp?artno=26045</t>
  </si>
  <si>
    <t>Asus A8N-E - nForce4 Ultra</t>
  </si>
  <si>
    <t>Kvalitní značková deska, integrován zvuk a síť</t>
  </si>
  <si>
    <t>http://www.czechcomputer.cz/product.jsp?artno=30929</t>
  </si>
  <si>
    <t>AMD Athlon 64 3500+ Venice BOX, 939</t>
  </si>
  <si>
    <t>http://www.czechcomputer.cz/product.jsp?artno=31503</t>
  </si>
  <si>
    <t>Corsair DIMM 1024MB DDR 400MHz TwinX PRO Kit CL2</t>
  </si>
  <si>
    <t>Dual channel kit</t>
  </si>
  <si>
    <t>http://www.czechcomputer.cz/product.jsp?artno=27070</t>
  </si>
  <si>
    <t>GigaByte MAYA GV-NX66T256D 256MB, PCI-E</t>
  </si>
  <si>
    <t>NVIDIA 6600GT</t>
  </si>
  <si>
    <t>http://www.czechcomputer.cz/product.jsp?artno=33253</t>
  </si>
  <si>
    <t>Gbit integrovaná</t>
  </si>
  <si>
    <t>7.1 integrovaná Realtek</t>
  </si>
  <si>
    <t xml:space="preserve">Western Digital Caviar XL WD2500KS - 250GB 16MB SATA II </t>
  </si>
  <si>
    <t>http://www.czechcomputer.cz/product.jsp?artno=31759</t>
  </si>
  <si>
    <t>LG SuperMulti GSA-4165B OEM - DVD-R/+R, DualLayer</t>
  </si>
  <si>
    <t>http://www.czechcomputer.cz/product.jsp?artno=33220</t>
  </si>
  <si>
    <t>Logitech LX7 Cordless Optical Mouse Grey</t>
  </si>
  <si>
    <t>Dlouhá výdrž baterií</t>
  </si>
  <si>
    <t>http://www.czechcomputer.cz/product.jsp?artno=32895</t>
  </si>
  <si>
    <t>Logitech X-530 5.1</t>
  </si>
  <si>
    <t>http://www.czechcomputer.cz/product.jsp?artno=29465</t>
  </si>
  <si>
    <t xml:space="preserve">Samsung SyncMaster 913B - LCD 19" </t>
  </si>
  <si>
    <t>1280x1024, 300cd/m2, 700:1, 8ms</t>
  </si>
  <si>
    <t>http://www.czechcomputer.cz/product.jsp?artno=32351</t>
  </si>
  <si>
    <t>Canon PIXMA iP4200</t>
  </si>
  <si>
    <t>http://www.czechcomputer.cz/product.jsp?artno=33451</t>
  </si>
  <si>
    <t>skener / scanner</t>
  </si>
  <si>
    <t>kamera / camera</t>
  </si>
  <si>
    <t>Logitech QuickCam Communicate</t>
  </si>
  <si>
    <t>http://www.czechcomputer.cz/product.jsp?artno=32910</t>
  </si>
  <si>
    <t>záložní zdroj / UPS</t>
  </si>
  <si>
    <t>Microsoft Windows XP Media Center Edition 2005</t>
  </si>
  <si>
    <t>http://www.czechcomputer.cz/product.jsp?artno=33646</t>
  </si>
  <si>
    <t>Microsoft Office 2003 SB Edition CZ OEM</t>
  </si>
  <si>
    <t>http://www.czechcomputer.cz/product.jsp?artno=26788</t>
  </si>
  <si>
    <t>Ahead Nero Express 6.0 OEM</t>
  </si>
  <si>
    <t>Bez tiskárny a kamery</t>
  </si>
  <si>
    <t>Bez tiskárny, kamery a MS Office</t>
  </si>
  <si>
    <t>Výkonná grafická pracovní stanice</t>
  </si>
  <si>
    <t>AMD 64 x2</t>
  </si>
  <si>
    <t>Thermaltake Soprano VB1000 SWS</t>
  </si>
  <si>
    <t>Dva tiché větráky 120mm</t>
  </si>
  <si>
    <t>http://www.czechcomputer.cz/product.jsp?artno=30560</t>
  </si>
  <si>
    <t>zdroj / power supply</t>
  </si>
  <si>
    <t>FORTRON BlueStorm 500W ATX2.0, PFC/P4</t>
  </si>
  <si>
    <t>Tichý větrák 120mm</t>
  </si>
  <si>
    <t>http://www.czechcomputer.cz/product.jsp?artno=31383</t>
  </si>
  <si>
    <t>ASUS A8N-SLI PREMIUM, nForce4 SLI, DualCh. DDR400, PCIe x16, SATA II, RAID, FireWire, 2xGLAN 8ch audio sc939</t>
  </si>
  <si>
    <t>Kvalitní značková deska, SLI, integrován zvuk a síť</t>
  </si>
  <si>
    <t>http://www.czechcomputer.cz/product.jsp?artno=32229</t>
  </si>
  <si>
    <t>AMD Athlon 64 X2 4400+ Toledo BOX, 939</t>
  </si>
  <si>
    <t>Dual-core, 64-bit, 2MB cache</t>
  </si>
  <si>
    <t>http://www.czechcomputer.cz/product.jsp?artno=32091</t>
  </si>
  <si>
    <t>2GB (KIT 2x1GB) DDR 400MHz PC3200 CL2.5 128Mx64 KINGSTON HyperX BOX</t>
  </si>
  <si>
    <t>http://www.czechcomputer.cz/product.jsp?artno=32557</t>
  </si>
  <si>
    <t>2ks MicroStar NX7800GT-VT2D256E 256MB, PCI-E</t>
  </si>
  <si>
    <t>SLI zapojení</t>
  </si>
  <si>
    <t>http://www.czechcomputer.cz/product.jsp?artno=33017</t>
  </si>
  <si>
    <t>7.1 integrovaná Realtek, S/PDIF</t>
  </si>
  <si>
    <t xml:space="preserve">2ks Western Digital Caviar XL WD2500KS - 250GB 16MB SATA II </t>
  </si>
  <si>
    <t>RAID 0 .. 500GB celkem</t>
  </si>
  <si>
    <t>Hewlett-Packard Color LaserJet 2550N</t>
  </si>
  <si>
    <t>Barevný laser</t>
  </si>
  <si>
    <t>http://www.czechcomputer.cz/product.jsp?artno=27962</t>
  </si>
  <si>
    <t>Canon CanoScan 4200F</t>
  </si>
  <si>
    <t>I pro filmy a DIA</t>
  </si>
  <si>
    <t>http://www.czechcomputer.cz/product.jsp?artno=29659</t>
  </si>
  <si>
    <t>APC Back-UPS RS 800</t>
  </si>
  <si>
    <t>http://www.czechcomputer.cz/product.jsp?artno=25838</t>
  </si>
  <si>
    <t>Microsoft Windows XP Professional 64-bit EN OEM</t>
  </si>
  <si>
    <t>http://www.czechcomputer.cz/product.jsp?artno=31247</t>
  </si>
  <si>
    <t>Microsoft Office XP PRO CZ OEM</t>
  </si>
  <si>
    <t>http://www.czechcomputer.cz/product.jsp?artno=23698</t>
  </si>
  <si>
    <t>Adobe Photoshop CS2 Win CZ Retail</t>
  </si>
  <si>
    <t>http://www.alzasoft.cz/DetailPage.asp?DPG=52955&amp;CatId=18843125</t>
  </si>
  <si>
    <t>CorelDRAW 12 CZ Graphics Suite</t>
  </si>
  <si>
    <t>http://www.alzasoft.cz/DetailPage.asp?DPG=47889&amp;CatId=18843125</t>
  </si>
  <si>
    <t>NERO - DVD-R/RW Ahead NERO 6.0 Reloaded</t>
  </si>
  <si>
    <t>http://www.alzasoft.cz/DetailPage.asp?DPG=54394&amp;CatId=18843089</t>
  </si>
  <si>
    <t>Bez tiskárny, scanneru a grafického SW</t>
  </si>
  <si>
    <t>Bez tiskárny, scanneru, grafického SW, UPS a 2. monitoru</t>
  </si>
  <si>
    <t>Ceny dle www.czechcomputer.cz, www.alzasoft.cz (7.10.2005)</t>
  </si>
  <si>
    <r>
      <t>2. monitor / 2</t>
    </r>
    <r>
      <rPr>
        <vertAlign val="superscript"/>
        <sz val="10"/>
        <rFont val="Arial CE"/>
        <family val="2"/>
      </rPr>
      <t>nd</t>
    </r>
    <r>
      <rPr>
        <sz val="10"/>
        <rFont val="Arial CE"/>
        <family val="2"/>
      </rPr>
      <t xml:space="preserve"> monitor</t>
    </r>
  </si>
  <si>
    <t xml:space="preserve">2ks Primecooler PC-HDA(C)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</si>
</sst>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9">
    <font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name val="Arial CE"/>
      <family val="2"/>
    </font>
    <font>
      <sz val="10"/>
      <color indexed="52"/>
      <name val="Arial CE"/>
      <family val="2"/>
    </font>
    <font>
      <sz val="24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Border="1" applyAlignment="1" applyProtection="1">
      <alignment horizontal="right" vertical="center"/>
      <protection hidden="1"/>
    </xf>
    <xf numFmtId="1" fontId="6" fillId="0" borderId="0" xfId="2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4" fontId="5" fillId="0" borderId="0" xfId="0" applyNumberFormat="1" applyFont="1" applyAlignment="1">
      <alignment/>
    </xf>
    <xf numFmtId="1" fontId="6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Percent" xfId="19"/>
    <cellStyle name="Standard_Mail1kw2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echcomputer.cz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zechcomputer.cz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zechcomputer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6" sqref="A1:IV16384"/>
    </sheetView>
  </sheetViews>
  <sheetFormatPr defaultColWidth="9.140625" defaultRowHeight="12.75"/>
  <cols>
    <col min="1" max="1" width="36.00390625" style="9" customWidth="1"/>
    <col min="2" max="2" width="55.8515625" style="2" customWidth="1"/>
    <col min="3" max="4" width="9.7109375" style="2" customWidth="1"/>
    <col min="5" max="5" width="22.8515625" style="2" customWidth="1"/>
    <col min="6" max="6" width="25.7109375" style="2" customWidth="1"/>
    <col min="7" max="7" width="10.00390625" style="2" customWidth="1"/>
    <col min="8" max="16384" width="8.421875" style="2" customWidth="1"/>
  </cols>
  <sheetData>
    <row r="1" spans="1:5" ht="12.75">
      <c r="A1" s="1" t="s">
        <v>0</v>
      </c>
      <c r="B1" s="1" t="s">
        <v>1</v>
      </c>
      <c r="E1" s="2" t="s">
        <v>2</v>
      </c>
    </row>
    <row r="3" spans="1:7" ht="12.7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/>
    </row>
    <row r="5" spans="1:7" ht="12.75">
      <c r="A5" s="9" t="s">
        <v>9</v>
      </c>
      <c r="B5" s="2" t="s">
        <v>10</v>
      </c>
      <c r="C5" s="3">
        <v>4467</v>
      </c>
      <c r="D5" s="11">
        <f aca="true" t="shared" si="0" ref="D5:D22">C5*1.19</f>
        <v>5315.73</v>
      </c>
      <c r="E5" s="2" t="s">
        <v>11</v>
      </c>
      <c r="F5" s="2" t="s">
        <v>12</v>
      </c>
      <c r="G5" s="14"/>
    </row>
    <row r="6" spans="1:5" ht="12.75">
      <c r="A6" s="9" t="s">
        <v>13</v>
      </c>
      <c r="C6" s="3">
        <v>0</v>
      </c>
      <c r="D6" s="11">
        <f t="shared" si="0"/>
        <v>0</v>
      </c>
      <c r="E6" s="2" t="s">
        <v>14</v>
      </c>
    </row>
    <row r="7" spans="1:6" ht="12.75">
      <c r="A7" s="9" t="s">
        <v>15</v>
      </c>
      <c r="B7" s="2" t="s">
        <v>16</v>
      </c>
      <c r="C7" s="3">
        <v>1956</v>
      </c>
      <c r="D7" s="11">
        <f t="shared" si="0"/>
        <v>2327.64</v>
      </c>
      <c r="F7" s="2" t="s">
        <v>17</v>
      </c>
    </row>
    <row r="8" spans="1:6" ht="12.75">
      <c r="A8" s="9" t="s">
        <v>18</v>
      </c>
      <c r="B8" s="2" t="s">
        <v>19</v>
      </c>
      <c r="C8" s="3">
        <v>567</v>
      </c>
      <c r="D8" s="11">
        <f t="shared" si="0"/>
        <v>674.73</v>
      </c>
      <c r="F8" s="2" t="s">
        <v>20</v>
      </c>
    </row>
    <row r="9" spans="1:5" ht="12.75">
      <c r="A9" s="9" t="s">
        <v>21</v>
      </c>
      <c r="B9" s="4"/>
      <c r="C9" s="3">
        <v>0</v>
      </c>
      <c r="D9" s="11">
        <f t="shared" si="0"/>
        <v>0</v>
      </c>
      <c r="E9" s="2" t="s">
        <v>22</v>
      </c>
    </row>
    <row r="10" spans="1:5" ht="12.75">
      <c r="A10" s="9" t="s">
        <v>23</v>
      </c>
      <c r="B10" s="5"/>
      <c r="C10" s="3">
        <v>0</v>
      </c>
      <c r="D10" s="11">
        <f t="shared" si="0"/>
        <v>0</v>
      </c>
      <c r="E10" s="2" t="s">
        <v>22</v>
      </c>
    </row>
    <row r="11" spans="1:5" ht="12.75">
      <c r="A11" s="9" t="s">
        <v>24</v>
      </c>
      <c r="B11" s="5"/>
      <c r="C11" s="3">
        <v>0</v>
      </c>
      <c r="D11" s="11">
        <f t="shared" si="0"/>
        <v>0</v>
      </c>
      <c r="E11" s="2" t="s">
        <v>22</v>
      </c>
    </row>
    <row r="12" spans="1:6" ht="12.75">
      <c r="A12" s="9" t="s">
        <v>25</v>
      </c>
      <c r="B12" s="13" t="s">
        <v>26</v>
      </c>
      <c r="C12" s="3">
        <v>582</v>
      </c>
      <c r="D12" s="11">
        <f t="shared" si="0"/>
        <v>692.5799999999999</v>
      </c>
      <c r="E12" s="2" t="s">
        <v>27</v>
      </c>
      <c r="F12" s="2" t="s">
        <v>28</v>
      </c>
    </row>
    <row r="13" spans="1:6" ht="12.75">
      <c r="A13" s="9" t="s">
        <v>29</v>
      </c>
      <c r="B13" s="13" t="s">
        <v>30</v>
      </c>
      <c r="C13" s="3">
        <v>1246</v>
      </c>
      <c r="D13" s="11">
        <f t="shared" si="0"/>
        <v>1482.74</v>
      </c>
      <c r="F13" s="2" t="s">
        <v>31</v>
      </c>
    </row>
    <row r="14" spans="1:6" ht="12.75">
      <c r="A14" s="9" t="s">
        <v>32</v>
      </c>
      <c r="B14" s="13" t="s">
        <v>33</v>
      </c>
      <c r="C14" s="3">
        <v>789</v>
      </c>
      <c r="D14" s="11">
        <f t="shared" si="0"/>
        <v>938.91</v>
      </c>
      <c r="E14" s="2" t="s">
        <v>34</v>
      </c>
      <c r="F14" s="2" t="s">
        <v>35</v>
      </c>
    </row>
    <row r="15" spans="1:6" ht="12.75">
      <c r="A15" s="9" t="s">
        <v>36</v>
      </c>
      <c r="B15" s="13" t="s">
        <v>37</v>
      </c>
      <c r="C15" s="3">
        <v>136</v>
      </c>
      <c r="D15" s="11">
        <f t="shared" si="0"/>
        <v>161.84</v>
      </c>
      <c r="F15" s="2" t="s">
        <v>38</v>
      </c>
    </row>
    <row r="16" spans="1:7" ht="12.75">
      <c r="A16" s="9" t="s">
        <v>39</v>
      </c>
      <c r="B16" s="13" t="s">
        <v>40</v>
      </c>
      <c r="C16" s="3">
        <v>149</v>
      </c>
      <c r="D16" s="11">
        <f t="shared" si="0"/>
        <v>177.31</v>
      </c>
      <c r="F16" s="2" t="s">
        <v>41</v>
      </c>
      <c r="G16" s="14"/>
    </row>
    <row r="17" spans="1:7" ht="12.75">
      <c r="A17" s="9" t="s">
        <v>42</v>
      </c>
      <c r="B17" s="13" t="s">
        <v>43</v>
      </c>
      <c r="C17" s="3">
        <v>39</v>
      </c>
      <c r="D17" s="11">
        <f t="shared" si="0"/>
        <v>46.41</v>
      </c>
      <c r="E17" s="2" t="s">
        <v>44</v>
      </c>
      <c r="F17" s="2" t="s">
        <v>45</v>
      </c>
      <c r="G17" s="14"/>
    </row>
    <row r="18" spans="1:5" ht="12.75">
      <c r="A18" s="9" t="s">
        <v>46</v>
      </c>
      <c r="C18" s="3">
        <v>0</v>
      </c>
      <c r="D18" s="11">
        <f t="shared" si="0"/>
        <v>0</v>
      </c>
      <c r="E18" s="2" t="s">
        <v>47</v>
      </c>
    </row>
    <row r="19" spans="1:6" ht="12.75">
      <c r="A19" s="9" t="s">
        <v>48</v>
      </c>
      <c r="B19" s="13" t="s">
        <v>49</v>
      </c>
      <c r="C19" s="3">
        <v>5132</v>
      </c>
      <c r="D19" s="11">
        <f t="shared" si="0"/>
        <v>6107.08</v>
      </c>
      <c r="E19" s="2" t="s">
        <v>50</v>
      </c>
      <c r="F19" s="2" t="s">
        <v>51</v>
      </c>
    </row>
    <row r="20" spans="1:6" ht="12.75">
      <c r="A20" s="9" t="s">
        <v>52</v>
      </c>
      <c r="B20" s="13" t="s">
        <v>53</v>
      </c>
      <c r="C20" s="3">
        <v>1339</v>
      </c>
      <c r="D20" s="11">
        <f t="shared" si="0"/>
        <v>1593.4099999999999</v>
      </c>
      <c r="F20" s="2" t="s">
        <v>54</v>
      </c>
    </row>
    <row r="21" spans="1:6" ht="12.75">
      <c r="A21" s="9" t="s">
        <v>55</v>
      </c>
      <c r="B21" s="13" t="s">
        <v>56</v>
      </c>
      <c r="C21" s="3">
        <v>2299</v>
      </c>
      <c r="D21" s="11">
        <f t="shared" si="0"/>
        <v>2735.81</v>
      </c>
      <c r="F21" s="2" t="s">
        <v>57</v>
      </c>
    </row>
    <row r="22" spans="1:6" ht="12.75">
      <c r="A22" s="9" t="s">
        <v>58</v>
      </c>
      <c r="B22" s="6" t="s">
        <v>59</v>
      </c>
      <c r="C22" s="3">
        <v>119</v>
      </c>
      <c r="D22" s="11">
        <f t="shared" si="0"/>
        <v>141.60999999999999</v>
      </c>
      <c r="F22" s="2" t="s">
        <v>60</v>
      </c>
    </row>
    <row r="24" spans="2:4" ht="12.75">
      <c r="B24" s="7" t="s">
        <v>61</v>
      </c>
      <c r="C24" s="8">
        <f>SUM(C5:C22)</f>
        <v>18820</v>
      </c>
      <c r="D24" s="8">
        <f>SUM(D5:D22)</f>
        <v>22395.8</v>
      </c>
    </row>
    <row r="25" spans="2:4" ht="12.75">
      <c r="B25" s="2" t="s">
        <v>62</v>
      </c>
      <c r="C25" s="11">
        <f>C24-C20</f>
        <v>17481</v>
      </c>
      <c r="D25" s="11">
        <f>D24-D20</f>
        <v>20802.39</v>
      </c>
    </row>
    <row r="26" spans="2:4" ht="12.75">
      <c r="B26" s="2" t="s">
        <v>63</v>
      </c>
      <c r="C26" s="11">
        <f>C25-C19</f>
        <v>12349</v>
      </c>
      <c r="D26" s="11">
        <f>D25-D19</f>
        <v>14695.31</v>
      </c>
    </row>
    <row r="27" spans="2:4" ht="12.75" customHeight="1">
      <c r="B27" s="10"/>
      <c r="C27" s="11"/>
      <c r="D27" s="11"/>
    </row>
    <row r="28" ht="12.75">
      <c r="A28" s="1"/>
    </row>
    <row r="29" spans="2:4" ht="12.75">
      <c r="B29" s="6"/>
      <c r="C29" s="3"/>
      <c r="D29" s="11"/>
    </row>
    <row r="30" spans="3:4" ht="12.75">
      <c r="C30" s="3"/>
      <c r="D30" s="11"/>
    </row>
  </sheetData>
  <hyperlinks>
    <hyperlink ref="B1" r:id="rId1" display="www.czechcomputer.cz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31" sqref="D31"/>
    </sheetView>
  </sheetViews>
  <sheetFormatPr defaultColWidth="9.140625" defaultRowHeight="12.75"/>
  <cols>
    <col min="1" max="1" width="36.00390625" style="9" customWidth="1"/>
    <col min="2" max="2" width="55.8515625" style="2" customWidth="1"/>
    <col min="3" max="4" width="9.7109375" style="2" customWidth="1"/>
    <col min="5" max="5" width="29.421875" style="2" customWidth="1"/>
    <col min="6" max="6" width="25.7109375" style="2" customWidth="1"/>
    <col min="7" max="7" width="10.00390625" style="2" customWidth="1"/>
    <col min="8" max="16384" width="8.421875" style="2" customWidth="1"/>
  </cols>
  <sheetData>
    <row r="1" spans="1:5" ht="12.75">
      <c r="A1" s="1" t="s">
        <v>64</v>
      </c>
      <c r="B1" s="1" t="s">
        <v>1</v>
      </c>
      <c r="E1" s="2" t="s">
        <v>65</v>
      </c>
    </row>
    <row r="3" spans="1:7" ht="12.7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66</v>
      </c>
    </row>
    <row r="5" spans="1:7" ht="12.75">
      <c r="A5" s="9" t="s">
        <v>67</v>
      </c>
      <c r="B5" s="2" t="s">
        <v>68</v>
      </c>
      <c r="C5" s="3">
        <v>992</v>
      </c>
      <c r="D5" s="11">
        <f aca="true" t="shared" si="0" ref="D5:D27">C5*1.19</f>
        <v>1180.48</v>
      </c>
      <c r="E5" s="2" t="s">
        <v>69</v>
      </c>
      <c r="F5" s="2" t="s">
        <v>70</v>
      </c>
      <c r="G5" s="14"/>
    </row>
    <row r="6" spans="1:6" ht="12.75">
      <c r="A6" s="9" t="s">
        <v>71</v>
      </c>
      <c r="B6" s="2" t="s">
        <v>72</v>
      </c>
      <c r="C6" s="3">
        <v>128</v>
      </c>
      <c r="D6" s="11">
        <f t="shared" si="0"/>
        <v>152.32</v>
      </c>
      <c r="E6" s="2" t="s">
        <v>73</v>
      </c>
      <c r="F6" s="2" t="s">
        <v>74</v>
      </c>
    </row>
    <row r="7" spans="1:6" ht="12.75">
      <c r="A7" s="9" t="s">
        <v>71</v>
      </c>
      <c r="B7" s="13" t="s">
        <v>75</v>
      </c>
      <c r="C7" s="3">
        <v>148</v>
      </c>
      <c r="D7" s="11">
        <f t="shared" si="0"/>
        <v>176.12</v>
      </c>
      <c r="E7" s="2" t="s">
        <v>76</v>
      </c>
      <c r="F7" s="2" t="s">
        <v>77</v>
      </c>
    </row>
    <row r="8" spans="1:6" ht="12.75">
      <c r="A8" s="9" t="s">
        <v>13</v>
      </c>
      <c r="B8" s="2" t="s">
        <v>78</v>
      </c>
      <c r="C8" s="3">
        <v>2499</v>
      </c>
      <c r="D8" s="11">
        <f t="shared" si="0"/>
        <v>2973.81</v>
      </c>
      <c r="E8" s="2" t="s">
        <v>79</v>
      </c>
      <c r="F8" s="2" t="s">
        <v>80</v>
      </c>
    </row>
    <row r="9" spans="1:6" ht="12.75">
      <c r="A9" s="9" t="s">
        <v>15</v>
      </c>
      <c r="B9" s="13" t="s">
        <v>81</v>
      </c>
      <c r="C9" s="3">
        <v>6010</v>
      </c>
      <c r="D9" s="11">
        <f t="shared" si="0"/>
        <v>7151.9</v>
      </c>
      <c r="F9" s="2" t="s">
        <v>82</v>
      </c>
    </row>
    <row r="10" spans="1:6" ht="12.75">
      <c r="A10" s="9" t="s">
        <v>18</v>
      </c>
      <c r="B10" s="2" t="s">
        <v>83</v>
      </c>
      <c r="C10" s="3">
        <v>4153</v>
      </c>
      <c r="D10" s="11">
        <f t="shared" si="0"/>
        <v>4942.07</v>
      </c>
      <c r="E10" s="2" t="s">
        <v>84</v>
      </c>
      <c r="F10" s="2" t="s">
        <v>85</v>
      </c>
    </row>
    <row r="11" spans="1:6" ht="12.75">
      <c r="A11" s="9" t="s">
        <v>21</v>
      </c>
      <c r="B11" s="2" t="s">
        <v>86</v>
      </c>
      <c r="C11" s="3">
        <v>4646</v>
      </c>
      <c r="D11" s="11">
        <f t="shared" si="0"/>
        <v>5528.74</v>
      </c>
      <c r="E11" s="2" t="s">
        <v>87</v>
      </c>
      <c r="F11" s="2" t="s">
        <v>88</v>
      </c>
    </row>
    <row r="12" spans="1:4" ht="12.75">
      <c r="A12" s="9" t="s">
        <v>23</v>
      </c>
      <c r="B12" s="2" t="s">
        <v>89</v>
      </c>
      <c r="C12" s="3">
        <v>0</v>
      </c>
      <c r="D12" s="11">
        <f t="shared" si="0"/>
        <v>0</v>
      </c>
    </row>
    <row r="13" spans="1:4" ht="12.75">
      <c r="A13" s="9" t="s">
        <v>24</v>
      </c>
      <c r="B13" s="2" t="s">
        <v>90</v>
      </c>
      <c r="C13" s="3">
        <v>0</v>
      </c>
      <c r="D13" s="11">
        <f t="shared" si="0"/>
        <v>0</v>
      </c>
    </row>
    <row r="14" spans="1:6" ht="12.75">
      <c r="A14" s="9" t="s">
        <v>25</v>
      </c>
      <c r="B14" s="13" t="s">
        <v>26</v>
      </c>
      <c r="C14" s="3">
        <v>582</v>
      </c>
      <c r="D14" s="11">
        <f t="shared" si="0"/>
        <v>692.5799999999999</v>
      </c>
      <c r="E14" s="2" t="s">
        <v>27</v>
      </c>
      <c r="F14" s="2" t="s">
        <v>28</v>
      </c>
    </row>
    <row r="15" spans="1:6" ht="12.75">
      <c r="A15" s="9" t="s">
        <v>29</v>
      </c>
      <c r="B15" s="13" t="s">
        <v>91</v>
      </c>
      <c r="C15" s="3">
        <v>3065</v>
      </c>
      <c r="D15" s="11">
        <f t="shared" si="0"/>
        <v>3647.35</v>
      </c>
      <c r="F15" s="2" t="s">
        <v>92</v>
      </c>
    </row>
    <row r="16" spans="1:6" ht="12.75">
      <c r="A16" s="9" t="s">
        <v>32</v>
      </c>
      <c r="B16" s="13" t="s">
        <v>93</v>
      </c>
      <c r="C16" s="3">
        <v>1131</v>
      </c>
      <c r="D16" s="11">
        <f t="shared" si="0"/>
        <v>1345.8899999999999</v>
      </c>
      <c r="F16" s="2" t="s">
        <v>94</v>
      </c>
    </row>
    <row r="17" spans="1:6" ht="12.75">
      <c r="A17" s="9" t="s">
        <v>36</v>
      </c>
      <c r="B17" s="13" t="s">
        <v>37</v>
      </c>
      <c r="C17" s="3">
        <v>136</v>
      </c>
      <c r="D17" s="11">
        <f t="shared" si="0"/>
        <v>161.84</v>
      </c>
      <c r="F17" s="2" t="s">
        <v>38</v>
      </c>
    </row>
    <row r="18" spans="1:6" ht="12.75">
      <c r="A18" s="9" t="s">
        <v>39</v>
      </c>
      <c r="B18" s="13" t="s">
        <v>95</v>
      </c>
      <c r="C18" s="3">
        <v>801</v>
      </c>
      <c r="D18" s="11">
        <f t="shared" si="0"/>
        <v>953.1899999999999</v>
      </c>
      <c r="E18" s="2" t="s">
        <v>96</v>
      </c>
      <c r="F18" s="2" t="s">
        <v>97</v>
      </c>
    </row>
    <row r="19" spans="1:6" ht="12.75">
      <c r="A19" s="9" t="s">
        <v>46</v>
      </c>
      <c r="B19" s="6" t="s">
        <v>98</v>
      </c>
      <c r="C19" s="3">
        <v>1668</v>
      </c>
      <c r="D19" s="11">
        <f t="shared" si="0"/>
        <v>1984.9199999999998</v>
      </c>
      <c r="F19" s="2" t="s">
        <v>99</v>
      </c>
    </row>
    <row r="20" spans="1:6" ht="12.75">
      <c r="A20" s="9" t="s">
        <v>48</v>
      </c>
      <c r="B20" s="13" t="s">
        <v>100</v>
      </c>
      <c r="C20" s="3">
        <v>10590</v>
      </c>
      <c r="D20" s="11">
        <f t="shared" si="0"/>
        <v>12602.099999999999</v>
      </c>
      <c r="E20" s="2" t="s">
        <v>101</v>
      </c>
      <c r="F20" s="2" t="s">
        <v>102</v>
      </c>
    </row>
    <row r="21" spans="1:6" ht="12.75">
      <c r="A21" s="9" t="s">
        <v>52</v>
      </c>
      <c r="B21" s="13" t="s">
        <v>103</v>
      </c>
      <c r="C21" s="3">
        <v>2864</v>
      </c>
      <c r="D21" s="11">
        <f t="shared" si="0"/>
        <v>3408.16</v>
      </c>
      <c r="F21" s="2" t="s">
        <v>104</v>
      </c>
    </row>
    <row r="22" spans="1:4" ht="12.75">
      <c r="A22" s="9" t="s">
        <v>105</v>
      </c>
      <c r="B22" s="5"/>
      <c r="C22" s="3">
        <v>0</v>
      </c>
      <c r="D22" s="11">
        <f t="shared" si="0"/>
        <v>0</v>
      </c>
    </row>
    <row r="23" spans="1:6" ht="12.75">
      <c r="A23" s="9" t="s">
        <v>106</v>
      </c>
      <c r="B23" s="13" t="s">
        <v>107</v>
      </c>
      <c r="C23" s="3">
        <v>831</v>
      </c>
      <c r="D23" s="11">
        <f t="shared" si="0"/>
        <v>988.89</v>
      </c>
      <c r="F23" s="2" t="s">
        <v>108</v>
      </c>
    </row>
    <row r="24" spans="1:4" ht="12.75">
      <c r="A24" s="9" t="s">
        <v>109</v>
      </c>
      <c r="B24" s="12"/>
      <c r="C24" s="3">
        <v>0</v>
      </c>
      <c r="D24" s="11">
        <f t="shared" si="0"/>
        <v>0</v>
      </c>
    </row>
    <row r="25" spans="1:6" ht="12.75">
      <c r="A25" s="9" t="s">
        <v>55</v>
      </c>
      <c r="B25" s="13" t="s">
        <v>110</v>
      </c>
      <c r="C25" s="3">
        <v>3009</v>
      </c>
      <c r="D25" s="11">
        <f t="shared" si="0"/>
        <v>3580.71</v>
      </c>
      <c r="F25" s="2" t="s">
        <v>111</v>
      </c>
    </row>
    <row r="26" spans="1:6" ht="12.75">
      <c r="A26" s="9" t="s">
        <v>58</v>
      </c>
      <c r="B26" s="6" t="s">
        <v>112</v>
      </c>
      <c r="C26" s="3">
        <v>6562</v>
      </c>
      <c r="D26" s="11">
        <f t="shared" si="0"/>
        <v>7808.78</v>
      </c>
      <c r="F26" s="2" t="s">
        <v>113</v>
      </c>
    </row>
    <row r="27" spans="1:6" ht="12.75">
      <c r="A27" s="9" t="s">
        <v>58</v>
      </c>
      <c r="B27" s="6" t="s">
        <v>114</v>
      </c>
      <c r="C27" s="3">
        <v>218</v>
      </c>
      <c r="D27" s="11">
        <f t="shared" si="0"/>
        <v>259.42</v>
      </c>
      <c r="F27" s="2" t="s">
        <v>113</v>
      </c>
    </row>
    <row r="29" spans="2:4" ht="12.75">
      <c r="B29" s="7" t="s">
        <v>61</v>
      </c>
      <c r="C29" s="8">
        <f>SUM(C5:C27)</f>
        <v>50033</v>
      </c>
      <c r="D29" s="8">
        <f>SUM(D5:D27)</f>
        <v>59539.26999999998</v>
      </c>
    </row>
    <row r="30" spans="2:4" ht="12.75">
      <c r="B30" s="2" t="s">
        <v>115</v>
      </c>
      <c r="C30" s="11">
        <f>C29-C21-C23</f>
        <v>46338</v>
      </c>
      <c r="D30" s="11">
        <f>D29-D21-D23</f>
        <v>55142.21999999999</v>
      </c>
    </row>
    <row r="31" spans="2:4" ht="12.75">
      <c r="B31" s="2" t="s">
        <v>116</v>
      </c>
      <c r="C31" s="11">
        <f>C30-C26</f>
        <v>39776</v>
      </c>
      <c r="D31" s="11">
        <f>D30-D26</f>
        <v>47333.43999999999</v>
      </c>
    </row>
    <row r="32" spans="2:4" ht="12.75" customHeight="1">
      <c r="B32" s="10"/>
      <c r="C32" s="11"/>
      <c r="D32" s="11"/>
    </row>
    <row r="33" ht="12.75">
      <c r="A33" s="1"/>
    </row>
    <row r="34" spans="2:4" ht="12.75">
      <c r="B34" s="6"/>
      <c r="C34" s="3"/>
      <c r="D34" s="11"/>
    </row>
    <row r="35" spans="3:4" ht="12.75">
      <c r="C35" s="3"/>
      <c r="D35" s="11"/>
    </row>
  </sheetData>
  <hyperlinks>
    <hyperlink ref="B1" r:id="rId1" display="www.czechcomputer.cz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C8" sqref="C8"/>
    </sheetView>
  </sheetViews>
  <sheetFormatPr defaultColWidth="9.140625" defaultRowHeight="12.75"/>
  <cols>
    <col min="1" max="1" width="36.00390625" style="9" customWidth="1"/>
    <col min="2" max="2" width="55.8515625" style="2" customWidth="1"/>
    <col min="3" max="4" width="10.8515625" style="2" customWidth="1"/>
    <col min="5" max="5" width="24.7109375" style="2" customWidth="1"/>
    <col min="6" max="6" width="25.7109375" style="2" customWidth="1"/>
    <col min="7" max="7" width="10.00390625" style="2" customWidth="1"/>
    <col min="8" max="16384" width="8.421875" style="2" customWidth="1"/>
  </cols>
  <sheetData>
    <row r="1" spans="1:5" ht="12.75">
      <c r="A1" s="1" t="s">
        <v>117</v>
      </c>
      <c r="B1" s="1" t="s">
        <v>160</v>
      </c>
      <c r="E1" s="2" t="s">
        <v>118</v>
      </c>
    </row>
    <row r="3" spans="1:6" ht="12.7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</row>
    <row r="5" spans="1:6" ht="12.75">
      <c r="A5" s="9" t="s">
        <v>67</v>
      </c>
      <c r="B5" s="2" t="s">
        <v>119</v>
      </c>
      <c r="C5" s="3">
        <v>1889</v>
      </c>
      <c r="D5" s="11">
        <f aca="true" t="shared" si="0" ref="D5:D29">C5*1.19</f>
        <v>2247.91</v>
      </c>
      <c r="E5" s="2" t="s">
        <v>120</v>
      </c>
      <c r="F5" s="2" t="s">
        <v>121</v>
      </c>
    </row>
    <row r="6" spans="1:6" ht="12.75">
      <c r="A6" s="9" t="s">
        <v>122</v>
      </c>
      <c r="B6" s="2" t="s">
        <v>123</v>
      </c>
      <c r="C6" s="3">
        <v>1726</v>
      </c>
      <c r="D6" s="11">
        <f t="shared" si="0"/>
        <v>2053.94</v>
      </c>
      <c r="E6" s="2" t="s">
        <v>124</v>
      </c>
      <c r="F6" s="2" t="s">
        <v>125</v>
      </c>
    </row>
    <row r="7" spans="1:6" ht="12.75">
      <c r="A7" s="9" t="s">
        <v>71</v>
      </c>
      <c r="B7" s="13" t="s">
        <v>162</v>
      </c>
      <c r="C7" s="3">
        <f>2*148</f>
        <v>296</v>
      </c>
      <c r="D7" s="11">
        <f t="shared" si="0"/>
        <v>352.24</v>
      </c>
      <c r="E7" s="2" t="s">
        <v>76</v>
      </c>
      <c r="F7" s="2" t="s">
        <v>77</v>
      </c>
    </row>
    <row r="8" spans="1:6" ht="12.75">
      <c r="A8" s="9" t="s">
        <v>13</v>
      </c>
      <c r="B8" s="2" t="s">
        <v>126</v>
      </c>
      <c r="C8" s="3">
        <v>4818</v>
      </c>
      <c r="D8" s="11">
        <f t="shared" si="0"/>
        <v>5733.42</v>
      </c>
      <c r="E8" s="2" t="s">
        <v>127</v>
      </c>
      <c r="F8" s="2" t="s">
        <v>128</v>
      </c>
    </row>
    <row r="9" spans="1:6" ht="12.75">
      <c r="A9" s="9" t="s">
        <v>15</v>
      </c>
      <c r="B9" s="13" t="s">
        <v>129</v>
      </c>
      <c r="C9" s="3">
        <v>15120</v>
      </c>
      <c r="D9" s="11">
        <f t="shared" si="0"/>
        <v>17992.8</v>
      </c>
      <c r="E9" s="2" t="s">
        <v>130</v>
      </c>
      <c r="F9" s="2" t="s">
        <v>131</v>
      </c>
    </row>
    <row r="10" spans="1:6" ht="12.75">
      <c r="A10" s="9" t="s">
        <v>18</v>
      </c>
      <c r="B10" s="2" t="s">
        <v>132</v>
      </c>
      <c r="C10" s="3">
        <v>8509</v>
      </c>
      <c r="D10" s="11">
        <f t="shared" si="0"/>
        <v>10125.71</v>
      </c>
      <c r="E10" s="2" t="s">
        <v>84</v>
      </c>
      <c r="F10" s="2" t="s">
        <v>133</v>
      </c>
    </row>
    <row r="11" spans="1:6" ht="12.75">
      <c r="A11" s="9" t="s">
        <v>21</v>
      </c>
      <c r="B11" s="2" t="s">
        <v>134</v>
      </c>
      <c r="C11" s="3">
        <f>2*10790</f>
        <v>21580</v>
      </c>
      <c r="D11" s="11">
        <f t="shared" si="0"/>
        <v>25680.199999999997</v>
      </c>
      <c r="E11" s="2" t="s">
        <v>135</v>
      </c>
      <c r="F11" s="2" t="s">
        <v>136</v>
      </c>
    </row>
    <row r="12" spans="1:4" ht="12.75">
      <c r="A12" s="9" t="s">
        <v>23</v>
      </c>
      <c r="B12" s="2" t="s">
        <v>89</v>
      </c>
      <c r="C12" s="3">
        <v>0</v>
      </c>
      <c r="D12" s="11">
        <f t="shared" si="0"/>
        <v>0</v>
      </c>
    </row>
    <row r="13" spans="1:4" ht="12.75">
      <c r="A13" s="9" t="s">
        <v>24</v>
      </c>
      <c r="B13" s="2" t="s">
        <v>137</v>
      </c>
      <c r="C13" s="3">
        <v>0</v>
      </c>
      <c r="D13" s="11">
        <f t="shared" si="0"/>
        <v>0</v>
      </c>
    </row>
    <row r="14" spans="1:6" ht="12.75">
      <c r="A14" s="9" t="s">
        <v>25</v>
      </c>
      <c r="B14" s="13" t="s">
        <v>26</v>
      </c>
      <c r="C14" s="3">
        <v>582</v>
      </c>
      <c r="D14" s="11">
        <f t="shared" si="0"/>
        <v>692.5799999999999</v>
      </c>
      <c r="E14" s="2" t="s">
        <v>27</v>
      </c>
      <c r="F14" s="2" t="s">
        <v>28</v>
      </c>
    </row>
    <row r="15" spans="1:6" ht="25.5">
      <c r="A15" s="9" t="s">
        <v>29</v>
      </c>
      <c r="B15" s="13" t="s">
        <v>138</v>
      </c>
      <c r="C15" s="3">
        <f>2*3065</f>
        <v>6130</v>
      </c>
      <c r="D15" s="11">
        <f t="shared" si="0"/>
        <v>7294.7</v>
      </c>
      <c r="E15" s="2" t="s">
        <v>139</v>
      </c>
      <c r="F15" s="2" t="s">
        <v>92</v>
      </c>
    </row>
    <row r="16" spans="1:6" ht="12.75">
      <c r="A16" s="9" t="s">
        <v>32</v>
      </c>
      <c r="B16" s="13" t="s">
        <v>93</v>
      </c>
      <c r="C16" s="3">
        <v>1131</v>
      </c>
      <c r="D16" s="11">
        <f t="shared" si="0"/>
        <v>1345.8899999999999</v>
      </c>
      <c r="F16" s="2" t="s">
        <v>94</v>
      </c>
    </row>
    <row r="17" spans="1:6" ht="12.75">
      <c r="A17" s="9" t="s">
        <v>36</v>
      </c>
      <c r="B17" s="13" t="s">
        <v>37</v>
      </c>
      <c r="C17" s="3">
        <v>136</v>
      </c>
      <c r="D17" s="11">
        <f t="shared" si="0"/>
        <v>161.84</v>
      </c>
      <c r="F17" s="2" t="s">
        <v>38</v>
      </c>
    </row>
    <row r="18" spans="1:6" ht="12.75">
      <c r="A18" s="9" t="s">
        <v>39</v>
      </c>
      <c r="B18" s="13" t="s">
        <v>95</v>
      </c>
      <c r="C18" s="3">
        <v>801</v>
      </c>
      <c r="D18" s="11">
        <f t="shared" si="0"/>
        <v>953.1899999999999</v>
      </c>
      <c r="E18" s="2" t="s">
        <v>96</v>
      </c>
      <c r="F18" s="2" t="s">
        <v>97</v>
      </c>
    </row>
    <row r="19" spans="1:6" ht="12.75">
      <c r="A19" s="9" t="s">
        <v>46</v>
      </c>
      <c r="B19" s="6" t="s">
        <v>98</v>
      </c>
      <c r="C19" s="3">
        <v>1668</v>
      </c>
      <c r="D19" s="11">
        <f t="shared" si="0"/>
        <v>1984.9199999999998</v>
      </c>
      <c r="F19" s="2" t="s">
        <v>99</v>
      </c>
    </row>
    <row r="20" spans="1:6" ht="12.75">
      <c r="A20" s="9" t="s">
        <v>48</v>
      </c>
      <c r="B20" s="13" t="s">
        <v>100</v>
      </c>
      <c r="C20" s="3">
        <v>10590</v>
      </c>
      <c r="D20" s="11">
        <f t="shared" si="0"/>
        <v>12602.099999999999</v>
      </c>
      <c r="E20" s="2" t="s">
        <v>101</v>
      </c>
      <c r="F20" s="2" t="s">
        <v>102</v>
      </c>
    </row>
    <row r="21" spans="1:6" ht="14.25">
      <c r="A21" s="9" t="s">
        <v>161</v>
      </c>
      <c r="B21" s="13" t="s">
        <v>100</v>
      </c>
      <c r="C21" s="3">
        <v>10590</v>
      </c>
      <c r="D21" s="11">
        <f t="shared" si="0"/>
        <v>12602.099999999999</v>
      </c>
      <c r="E21" s="2" t="s">
        <v>101</v>
      </c>
      <c r="F21" s="2" t="s">
        <v>102</v>
      </c>
    </row>
    <row r="22" spans="1:6" ht="12.75">
      <c r="A22" s="9" t="s">
        <v>52</v>
      </c>
      <c r="B22" s="13" t="s">
        <v>140</v>
      </c>
      <c r="C22" s="3">
        <v>16880</v>
      </c>
      <c r="D22" s="11">
        <f t="shared" si="0"/>
        <v>20087.2</v>
      </c>
      <c r="E22" s="2" t="s">
        <v>141</v>
      </c>
      <c r="F22" s="2" t="s">
        <v>142</v>
      </c>
    </row>
    <row r="23" spans="1:6" ht="12.75">
      <c r="A23" s="9" t="s">
        <v>105</v>
      </c>
      <c r="B23" s="13" t="s">
        <v>143</v>
      </c>
      <c r="C23" s="3">
        <v>2656</v>
      </c>
      <c r="D23" s="11">
        <f t="shared" si="0"/>
        <v>3160.64</v>
      </c>
      <c r="E23" s="2" t="s">
        <v>144</v>
      </c>
      <c r="F23" s="2" t="s">
        <v>145</v>
      </c>
    </row>
    <row r="24" spans="1:6" ht="12.75">
      <c r="A24" s="9" t="s">
        <v>109</v>
      </c>
      <c r="B24" s="13" t="s">
        <v>146</v>
      </c>
      <c r="C24" s="3">
        <v>4184</v>
      </c>
      <c r="D24" s="11">
        <f t="shared" si="0"/>
        <v>4978.96</v>
      </c>
      <c r="F24" s="2" t="s">
        <v>147</v>
      </c>
    </row>
    <row r="25" spans="1:6" ht="12.75">
      <c r="A25" s="9" t="s">
        <v>55</v>
      </c>
      <c r="B25" s="13" t="s">
        <v>148</v>
      </c>
      <c r="C25" s="3">
        <v>3620</v>
      </c>
      <c r="D25" s="11">
        <f t="shared" si="0"/>
        <v>4307.8</v>
      </c>
      <c r="F25" s="2" t="s">
        <v>149</v>
      </c>
    </row>
    <row r="26" spans="1:6" ht="12.75">
      <c r="A26" s="9" t="s">
        <v>58</v>
      </c>
      <c r="B26" s="13" t="s">
        <v>150</v>
      </c>
      <c r="C26" s="3">
        <v>8220</v>
      </c>
      <c r="D26" s="11">
        <f t="shared" si="0"/>
        <v>9781.8</v>
      </c>
      <c r="F26" s="2" t="s">
        <v>151</v>
      </c>
    </row>
    <row r="27" spans="1:6" ht="12.75">
      <c r="A27" s="9" t="s">
        <v>58</v>
      </c>
      <c r="B27" s="13" t="s">
        <v>152</v>
      </c>
      <c r="C27" s="3">
        <v>19699</v>
      </c>
      <c r="D27" s="11">
        <f t="shared" si="0"/>
        <v>23441.809999999998</v>
      </c>
      <c r="F27" s="2" t="s">
        <v>153</v>
      </c>
    </row>
    <row r="28" spans="1:6" ht="12.75">
      <c r="A28" s="9" t="s">
        <v>58</v>
      </c>
      <c r="B28" s="13" t="s">
        <v>154</v>
      </c>
      <c r="C28" s="3">
        <v>13999</v>
      </c>
      <c r="D28" s="11">
        <f t="shared" si="0"/>
        <v>16658.809999999998</v>
      </c>
      <c r="F28" s="2" t="s">
        <v>155</v>
      </c>
    </row>
    <row r="29" spans="1:6" ht="12.75">
      <c r="A29" s="9" t="s">
        <v>58</v>
      </c>
      <c r="B29" s="6" t="s">
        <v>156</v>
      </c>
      <c r="C29" s="3">
        <v>1759</v>
      </c>
      <c r="D29" s="11">
        <f t="shared" si="0"/>
        <v>2093.21</v>
      </c>
      <c r="F29" s="2" t="s">
        <v>157</v>
      </c>
    </row>
    <row r="31" spans="2:4" ht="12.75">
      <c r="B31" s="7" t="s">
        <v>61</v>
      </c>
      <c r="C31" s="8">
        <f>SUM(C5:C29)</f>
        <v>156583</v>
      </c>
      <c r="D31" s="8">
        <f>SUM(D5:D29)</f>
        <v>186333.77</v>
      </c>
    </row>
    <row r="32" spans="2:4" ht="12.75">
      <c r="B32" s="2" t="s">
        <v>62</v>
      </c>
      <c r="C32" s="11">
        <f>C31-C22</f>
        <v>139703</v>
      </c>
      <c r="D32" s="11">
        <f>D31-D22</f>
        <v>166246.56999999998</v>
      </c>
    </row>
    <row r="33" spans="2:4" ht="12.75">
      <c r="B33" s="2" t="s">
        <v>158</v>
      </c>
      <c r="C33" s="11">
        <f>C32-C23-C27-C28</f>
        <v>103349</v>
      </c>
      <c r="D33" s="11">
        <f>D32-D23-D27-D28</f>
        <v>122985.30999999997</v>
      </c>
    </row>
    <row r="34" spans="2:4" ht="12.75" customHeight="1">
      <c r="B34" s="2" t="s">
        <v>159</v>
      </c>
      <c r="C34" s="11">
        <f>C33-C24-C21</f>
        <v>88575</v>
      </c>
      <c r="D34" s="11">
        <f>D33-D24-D21</f>
        <v>105404.24999999997</v>
      </c>
    </row>
    <row r="35" ht="12.75">
      <c r="A35" s="1"/>
    </row>
    <row r="36" spans="2:4" ht="12.75">
      <c r="B36" s="6"/>
      <c r="C36" s="3"/>
      <c r="D36" s="11"/>
    </row>
    <row r="37" spans="3:4" ht="12.75">
      <c r="C37" s="3"/>
      <c r="D37" s="11"/>
    </row>
  </sheetData>
  <hyperlinks>
    <hyperlink ref="B1" r:id="rId1" display="www.czechcomputer.cz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pepca</dc:creator>
  <cp:keywords/>
  <dc:description/>
  <cp:lastModifiedBy>pepca</cp:lastModifiedBy>
  <cp:lastPrinted>2005-05-10T22:42:45Z</cp:lastPrinted>
  <dcterms:created xsi:type="dcterms:W3CDTF">2003-02-19T08:08:00Z</dcterms:created>
  <dcterms:modified xsi:type="dcterms:W3CDTF">2005-10-07T01:42:21Z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