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8790" activeTab="0"/>
  </bookViews>
  <sheets>
    <sheet name="Nakup" sheetId="1" r:id="rId1"/>
    <sheet name="Nakup-res" sheetId="2" r:id="rId2"/>
    <sheet name="Elektro" sheetId="3" r:id="rId3"/>
    <sheet name="Elektro-res" sheetId="4" r:id="rId4"/>
    <sheet name="cas" sheetId="5" r:id="rId5"/>
    <sheet name="cas-res" sheetId="6" r:id="rId6"/>
    <sheet name="Prace" sheetId="7" r:id="rId7"/>
    <sheet name="Prace-res" sheetId="8" r:id="rId8"/>
    <sheet name="Knihy - tisky" sheetId="9" r:id="rId9"/>
  </sheets>
  <definedNames>
    <definedName name="kurz" localSheetId="1">'Nakup-res'!$B$6</definedName>
  </definedNames>
  <calcPr fullCalcOnLoad="1"/>
</workbook>
</file>

<file path=xl/sharedStrings.xml><?xml version="1.0" encoding="utf-8"?>
<sst xmlns="http://schemas.openxmlformats.org/spreadsheetml/2006/main" count="152" uniqueCount="92">
  <si>
    <t>Aktuální kurz</t>
  </si>
  <si>
    <t>Nákup programů</t>
  </si>
  <si>
    <t>Název produktu</t>
  </si>
  <si>
    <t>Počet kusů</t>
  </si>
  <si>
    <t>Cena/ks($)</t>
  </si>
  <si>
    <t>Cena celkem</t>
  </si>
  <si>
    <t>Cena (Kč)</t>
  </si>
  <si>
    <t>Sleva (10%)</t>
  </si>
  <si>
    <t>Windows 95</t>
  </si>
  <si>
    <t>Windows NT</t>
  </si>
  <si>
    <t>Word</t>
  </si>
  <si>
    <t>Excel</t>
  </si>
  <si>
    <t>Access</t>
  </si>
  <si>
    <t>Celkem</t>
  </si>
  <si>
    <t>Datum</t>
  </si>
  <si>
    <t>Den</t>
  </si>
  <si>
    <t>PŘÍCHOD</t>
  </si>
  <si>
    <t>ODCHOD</t>
  </si>
  <si>
    <t>Počet hodin</t>
  </si>
  <si>
    <t>minuty</t>
  </si>
  <si>
    <t>nový čas</t>
  </si>
  <si>
    <t>čas</t>
  </si>
  <si>
    <t>Prodej za 1.čtvrtletí</t>
  </si>
  <si>
    <t>leden</t>
  </si>
  <si>
    <t>únor</t>
  </si>
  <si>
    <t>březen</t>
  </si>
  <si>
    <t>zboží</t>
  </si>
  <si>
    <t>cena za kus</t>
  </si>
  <si>
    <t>počet kusů</t>
  </si>
  <si>
    <t>tržba</t>
  </si>
  <si>
    <t>celkem</t>
  </si>
  <si>
    <t>průměr</t>
  </si>
  <si>
    <t>Video</t>
  </si>
  <si>
    <t>TV</t>
  </si>
  <si>
    <t>Radio</t>
  </si>
  <si>
    <t>Magnetofon</t>
  </si>
  <si>
    <t>Autoradio</t>
  </si>
  <si>
    <t>Autor</t>
  </si>
  <si>
    <t>Kniha</t>
  </si>
  <si>
    <t>Nakladatelství</t>
  </si>
  <si>
    <t>Kupní cena</t>
  </si>
  <si>
    <t>Cena běžná</t>
  </si>
  <si>
    <t>Cena (Vltava)</t>
  </si>
  <si>
    <t>Priorita</t>
  </si>
  <si>
    <t>Poznámka</t>
  </si>
  <si>
    <t>Koupime</t>
  </si>
  <si>
    <t>Kovářová Libuše</t>
  </si>
  <si>
    <t>Počítačová grafika na ZŠ</t>
  </si>
  <si>
    <t>ComputerMedia s.r.o.</t>
  </si>
  <si>
    <t>není</t>
  </si>
  <si>
    <t>moc hezká - nápady</t>
  </si>
  <si>
    <t>Klán Petr, Jindřich Jindřich</t>
  </si>
  <si>
    <t>WWW pro zelenáče</t>
  </si>
  <si>
    <t>Neokortex</t>
  </si>
  <si>
    <t>OpenOffice.org - uživatelská příručka</t>
  </si>
  <si>
    <t>Computer Press</t>
  </si>
  <si>
    <t>Pavel Navrátil</t>
  </si>
  <si>
    <t>30 příkladů v Excelu + CD</t>
  </si>
  <si>
    <t>Computer Media</t>
  </si>
  <si>
    <t>Josef Pecinovský</t>
  </si>
  <si>
    <t>Excel v příkladech - řešené úlohy</t>
  </si>
  <si>
    <t>Grada</t>
  </si>
  <si>
    <t>J. Šmídová - M. Wolfová</t>
  </si>
  <si>
    <t>Sbírka úloh v Excelu pro učitele ZŠ</t>
  </si>
  <si>
    <t>Západočeská univerzita</t>
  </si>
  <si>
    <t>Stáníček Petr</t>
  </si>
  <si>
    <t>CSS Kaskádové styly - kompletní průvodce</t>
  </si>
  <si>
    <t>ComputerPress</t>
  </si>
  <si>
    <t>Magera Ivo</t>
  </si>
  <si>
    <t>Microsoft PowerPoint 2002 Uživatelská příručka</t>
  </si>
  <si>
    <t>Pavel Kočička, Filip Blažek</t>
  </si>
  <si>
    <t>Praktická typografie</t>
  </si>
  <si>
    <t>Fotr Jiří</t>
  </si>
  <si>
    <t>Macromedia Flash MX</t>
  </si>
  <si>
    <t>Jen deHaan</t>
  </si>
  <si>
    <t>Macromedia Flash MX 2004 oficiální výukový kurz</t>
  </si>
  <si>
    <t>Softpress</t>
  </si>
  <si>
    <t>Vostrý Petr</t>
  </si>
  <si>
    <t>Macromedia Dreamweaver MX 2004</t>
  </si>
  <si>
    <t xml:space="preserve">Sandee Cohen </t>
  </si>
  <si>
    <t>Macromedia Fireworks MX</t>
  </si>
  <si>
    <t>Zdeněk Schneider,Lukáš Jirka</t>
  </si>
  <si>
    <t>Vytváříme hry ve Flashi</t>
  </si>
  <si>
    <t>Zoch, Babb, Barett</t>
  </si>
  <si>
    <t xml:space="preserve">CINEMA 4D CE Release 6 </t>
  </si>
  <si>
    <t>včetně programu</t>
  </si>
  <si>
    <t>Miroslav Virius</t>
  </si>
  <si>
    <t>C# pro zelenáče</t>
  </si>
  <si>
    <t>Bott</t>
  </si>
  <si>
    <t>Mistrovství ve Windows XP</t>
  </si>
  <si>
    <t>Eric Gunnerson</t>
  </si>
  <si>
    <t>Začínáme programovat v C#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</si>
</sst>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ddd"/>
    <numFmt numFmtId="166" formatCode="#,##0\ &quot;Kčs&quot;;\-#,##0\ &quot;Kčs&quot;"/>
    <numFmt numFmtId="167" formatCode="#,##0\ &quot;Kčs&quot;;[Red]\-#,##0\ &quot;Kčs&quot;"/>
    <numFmt numFmtId="168" formatCode="#,##0.00\ &quot;Kčs&quot;;\-#,##0.00\ &quot;Kčs&quot;"/>
    <numFmt numFmtId="169" formatCode="#,##0.00\ &quot;Kčs&quot;;[Red]\-#,##0.00\ &quot;Kčs&quot;"/>
    <numFmt numFmtId="170" formatCode="_-* #,##0\ &quot;Kčs&quot;_-;\-* #,##0\ &quot;Kčs&quot;_-;_-* &quot;-&quot;\ &quot;Kčs&quot;_-;_-@_-"/>
    <numFmt numFmtId="171" formatCode="_-* #,##0\ _K_č_s_-;\-* #,##0\ _K_č_s_-;_-* &quot;-&quot;\ _K_č_s_-;_-@_-"/>
    <numFmt numFmtId="172" formatCode="_-* #,##0.00\ &quot;Kčs&quot;_-;\-* #,##0.00\ &quot;Kčs&quot;_-;_-* &quot;-&quot;??\ &quot;Kčs&quot;_-;_-@_-"/>
    <numFmt numFmtId="173" formatCode="_-* #,##0.00\ _K_č_s_-;\-* #,##0.00\ _K_č_s_-;_-* &quot;-&quot;??\ _K_č_s_-;_-@_-"/>
  </numFmts>
  <fonts count="15">
    <font>
      <sz val="10"/>
      <name val="Arial CE"/>
      <family val="0"/>
    </font>
    <font>
      <sz val="10"/>
      <color indexed="62"/>
      <name val="Arial CE"/>
      <family val="2"/>
    </font>
    <font>
      <b/>
      <sz val="10"/>
      <color indexed="8"/>
      <name val="Arial CE"/>
      <family val="0"/>
    </font>
    <font>
      <sz val="10"/>
      <color indexed="18"/>
      <name val="Arial CE"/>
      <family val="0"/>
    </font>
    <font>
      <b/>
      <sz val="11"/>
      <color indexed="9"/>
      <name val="Arial CE"/>
      <family val="0"/>
    </font>
    <font>
      <b/>
      <i/>
      <sz val="9"/>
      <color indexed="9"/>
      <name val="Arial CE"/>
      <family val="0"/>
    </font>
    <font>
      <sz val="12"/>
      <color indexed="20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3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/>
    </xf>
    <xf numFmtId="0" fontId="3" fillId="4" borderId="5" xfId="0" applyFont="1" applyFill="1" applyBorder="1" applyAlignment="1">
      <alignment/>
    </xf>
    <xf numFmtId="0" fontId="2" fillId="4" borderId="6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16" fontId="0" fillId="0" borderId="0" xfId="0" applyNumberFormat="1" applyAlignment="1">
      <alignment/>
    </xf>
    <xf numFmtId="165" fontId="0" fillId="0" borderId="0" xfId="0" applyNumberFormat="1" applyAlignment="1">
      <alignment/>
    </xf>
    <xf numFmtId="20" fontId="0" fillId="0" borderId="0" xfId="0" applyNumberFormat="1" applyAlignment="1">
      <alignment/>
    </xf>
    <xf numFmtId="46" fontId="6" fillId="0" borderId="0" xfId="0" applyNumberFormat="1" applyFont="1" applyAlignment="1">
      <alignment/>
    </xf>
    <xf numFmtId="0" fontId="7" fillId="5" borderId="9" xfId="0" applyFont="1" applyFill="1" applyBorder="1" applyAlignment="1" applyProtection="1">
      <alignment horizontal="centerContinuous" vertical="center"/>
      <protection/>
    </xf>
    <xf numFmtId="0" fontId="0" fillId="5" borderId="10" xfId="0" applyFill="1" applyBorder="1" applyAlignment="1" applyProtection="1">
      <alignment horizontal="centerContinuous" vertical="center"/>
      <protection/>
    </xf>
    <xf numFmtId="0" fontId="0" fillId="5" borderId="11" xfId="0" applyFill="1" applyBorder="1" applyAlignment="1" applyProtection="1">
      <alignment horizontal="centerContinuous" vertical="center"/>
      <protection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6" borderId="21" xfId="0" applyFont="1" applyFill="1" applyBorder="1" applyAlignment="1">
      <alignment/>
    </xf>
    <xf numFmtId="0" fontId="8" fillId="0" borderId="22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6" borderId="24" xfId="0" applyFont="1" applyFill="1" applyBorder="1" applyAlignment="1">
      <alignment/>
    </xf>
    <xf numFmtId="0" fontId="8" fillId="0" borderId="25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6" borderId="27" xfId="0" applyFont="1" applyFill="1" applyBorder="1" applyAlignment="1">
      <alignment/>
    </xf>
    <xf numFmtId="0" fontId="8" fillId="0" borderId="28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6" borderId="30" xfId="0" applyFont="1" applyFill="1" applyBorder="1" applyAlignment="1">
      <alignment/>
    </xf>
    <xf numFmtId="0" fontId="0" fillId="0" borderId="0" xfId="0" applyAlignment="1">
      <alignment horizontal="centerContinuous"/>
    </xf>
    <xf numFmtId="0" fontId="10" fillId="0" borderId="0" xfId="20">
      <alignment/>
      <protection/>
    </xf>
    <xf numFmtId="44" fontId="10" fillId="0" borderId="0" xfId="19" applyAlignment="1">
      <alignment/>
    </xf>
    <xf numFmtId="0" fontId="13" fillId="0" borderId="31" xfId="20" applyFont="1" applyBorder="1">
      <alignment/>
      <protection/>
    </xf>
    <xf numFmtId="0" fontId="13" fillId="0" borderId="32" xfId="20" applyFont="1" applyBorder="1">
      <alignment/>
      <protection/>
    </xf>
    <xf numFmtId="44" fontId="13" fillId="0" borderId="32" xfId="19" applyFont="1" applyBorder="1" applyAlignment="1">
      <alignment/>
    </xf>
    <xf numFmtId="0" fontId="13" fillId="0" borderId="33" xfId="20" applyFont="1" applyBorder="1">
      <alignment/>
      <protection/>
    </xf>
    <xf numFmtId="0" fontId="13" fillId="0" borderId="0" xfId="20" applyFont="1">
      <alignment/>
      <protection/>
    </xf>
    <xf numFmtId="0" fontId="14" fillId="0" borderId="34" xfId="20" applyFont="1" applyBorder="1">
      <alignment/>
      <protection/>
    </xf>
    <xf numFmtId="0" fontId="14" fillId="0" borderId="35" xfId="20" applyFont="1" applyBorder="1">
      <alignment/>
      <protection/>
    </xf>
    <xf numFmtId="44" fontId="14" fillId="0" borderId="35" xfId="19" applyFont="1" applyBorder="1" applyAlignment="1">
      <alignment/>
    </xf>
    <xf numFmtId="44" fontId="10" fillId="0" borderId="35" xfId="19" applyBorder="1" applyAlignment="1">
      <alignment/>
    </xf>
    <xf numFmtId="44" fontId="10" fillId="0" borderId="35" xfId="19" applyFont="1" applyBorder="1" applyAlignment="1">
      <alignment/>
    </xf>
    <xf numFmtId="0" fontId="10" fillId="0" borderId="35" xfId="20" applyBorder="1">
      <alignment/>
      <protection/>
    </xf>
    <xf numFmtId="0" fontId="10" fillId="0" borderId="36" xfId="20" applyBorder="1">
      <alignment/>
      <protection/>
    </xf>
    <xf numFmtId="0" fontId="14" fillId="0" borderId="37" xfId="20" applyFont="1" applyBorder="1">
      <alignment/>
      <protection/>
    </xf>
    <xf numFmtId="0" fontId="14" fillId="0" borderId="23" xfId="20" applyFont="1" applyBorder="1">
      <alignment/>
      <protection/>
    </xf>
    <xf numFmtId="44" fontId="14" fillId="0" borderId="23" xfId="19" applyFont="1" applyBorder="1" applyAlignment="1">
      <alignment/>
    </xf>
    <xf numFmtId="44" fontId="10" fillId="0" borderId="23" xfId="19" applyBorder="1" applyAlignment="1">
      <alignment/>
    </xf>
    <xf numFmtId="0" fontId="10" fillId="0" borderId="23" xfId="20" applyBorder="1">
      <alignment/>
      <protection/>
    </xf>
    <xf numFmtId="0" fontId="10" fillId="0" borderId="24" xfId="20" applyBorder="1">
      <alignment/>
      <protection/>
    </xf>
    <xf numFmtId="0" fontId="10" fillId="0" borderId="37" xfId="20" applyBorder="1">
      <alignment/>
      <protection/>
    </xf>
    <xf numFmtId="44" fontId="10" fillId="0" borderId="23" xfId="19" applyFont="1" applyBorder="1" applyAlignment="1">
      <alignment/>
    </xf>
    <xf numFmtId="0" fontId="10" fillId="0" borderId="37" xfId="20" applyFill="1" applyBorder="1">
      <alignment/>
      <protection/>
    </xf>
    <xf numFmtId="0" fontId="10" fillId="0" borderId="23" xfId="20" applyFill="1" applyBorder="1">
      <alignment/>
      <protection/>
    </xf>
    <xf numFmtId="44" fontId="10" fillId="0" borderId="23" xfId="19" applyFill="1" applyBorder="1" applyAlignment="1">
      <alignment/>
    </xf>
    <xf numFmtId="44" fontId="10" fillId="0" borderId="23" xfId="19" applyFont="1" applyFill="1" applyBorder="1" applyAlignment="1">
      <alignment/>
    </xf>
    <xf numFmtId="0" fontId="10" fillId="0" borderId="24" xfId="20" applyFill="1" applyBorder="1">
      <alignment/>
      <protection/>
    </xf>
    <xf numFmtId="0" fontId="10" fillId="0" borderId="0" xfId="20" applyFill="1">
      <alignment/>
      <protection/>
    </xf>
    <xf numFmtId="0" fontId="10" fillId="0" borderId="38" xfId="20" applyBorder="1">
      <alignment/>
      <protection/>
    </xf>
    <xf numFmtId="0" fontId="10" fillId="0" borderId="26" xfId="20" applyBorder="1">
      <alignment/>
      <protection/>
    </xf>
    <xf numFmtId="44" fontId="14" fillId="0" borderId="26" xfId="19" applyFont="1" applyBorder="1" applyAlignment="1">
      <alignment/>
    </xf>
    <xf numFmtId="44" fontId="10" fillId="0" borderId="26" xfId="19" applyBorder="1" applyAlignment="1">
      <alignment/>
    </xf>
    <xf numFmtId="0" fontId="10" fillId="0" borderId="27" xfId="20" applyBorder="1">
      <alignment/>
      <protection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Knihy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7</xdr:col>
      <xdr:colOff>533400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123825"/>
          <a:ext cx="6105525" cy="4000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Doplňte vzorce a tabulku zformátujte. Pamatujte na to, že se kurs může měnit.
Původní hodnoty jsou v dolarech, Vaším úkolem je zjistit cenu v korunách po slevě.
</a:t>
          </a:r>
        </a:p>
      </xdr:txBody>
    </xdr:sp>
    <xdr:clientData/>
  </xdr:twoCellAnchor>
  <xdr:twoCellAnchor>
    <xdr:from>
      <xdr:col>8</xdr:col>
      <xdr:colOff>9525</xdr:colOff>
      <xdr:row>8</xdr:row>
      <xdr:rowOff>57150</xdr:rowOff>
    </xdr:from>
    <xdr:to>
      <xdr:col>10</xdr:col>
      <xdr:colOff>647700</xdr:colOff>
      <xdr:row>12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43650" y="1352550"/>
          <a:ext cx="2009775" cy="7048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Nezapomínejte, že údaje je možné kopírovat tažením za pravý dolní roh buňky.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7</xdr:col>
      <xdr:colOff>533400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123825"/>
          <a:ext cx="6657975" cy="4000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Doplňte vzorce a tabulku zformátujte. Pamatujte na to, že se kurs může měnit.
Původní hodnoty jsou v dolarech, Vaším úkolem je zjistit cenu v korunách po slevě.
</a:t>
          </a:r>
        </a:p>
      </xdr:txBody>
    </xdr:sp>
    <xdr:clientData/>
  </xdr:twoCellAnchor>
  <xdr:twoCellAnchor>
    <xdr:from>
      <xdr:col>8</xdr:col>
      <xdr:colOff>9525</xdr:colOff>
      <xdr:row>8</xdr:row>
      <xdr:rowOff>57150</xdr:rowOff>
    </xdr:from>
    <xdr:to>
      <xdr:col>10</xdr:col>
      <xdr:colOff>647700</xdr:colOff>
      <xdr:row>12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896100" y="1362075"/>
          <a:ext cx="2009775" cy="7334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Nezapomínejte, že údaje je možné kopírovat tažením za pravý dolní roh buňky.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6</xdr:col>
      <xdr:colOff>571500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123825"/>
          <a:ext cx="6115050" cy="4000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Doplňte vzorce a tabulku zformátujte. Chci vytvořit takový vzorec, aby ho bylo možné zkopírovat do sloupců u všech třech měsíců.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3</xdr:col>
      <xdr:colOff>66675</xdr:colOff>
      <xdr:row>1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28575"/>
          <a:ext cx="1981200" cy="2381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Kolik hodin bude za x minut?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3</xdr:col>
      <xdr:colOff>66675</xdr:colOff>
      <xdr:row>1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28575"/>
          <a:ext cx="1924050" cy="2381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Kolik hodin bude za x minut?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5</xdr:col>
      <xdr:colOff>657225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28575"/>
          <a:ext cx="3943350" cy="6858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Vytvořte tabulku pro registraci příchodů a odchodů a výpočtu odpracovaných hodin. Sloupeček datum vyplňte daty z tohoto týdne (vyplnit). Do sloupečku den, vložte odkaz na datum zformátovaný tak, aby ukazoval den v týdnu. </a:t>
          </a:r>
        </a:p>
      </xdr:txBody>
    </xdr:sp>
    <xdr:clientData/>
  </xdr:twoCellAnchor>
  <xdr:twoCellAnchor>
    <xdr:from>
      <xdr:col>2</xdr:col>
      <xdr:colOff>447675</xdr:colOff>
      <xdr:row>14</xdr:row>
      <xdr:rowOff>123825</xdr:rowOff>
    </xdr:from>
    <xdr:to>
      <xdr:col>5</xdr:col>
      <xdr:colOff>419100</xdr:colOff>
      <xdr:row>21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19275" y="2390775"/>
          <a:ext cx="2028825" cy="11049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Také Vám nejde určit správně celkový počet hodin. Musíte použít jiný časový formát - takový uzavřený do hranatých závorek - nastudujte v nápovědě.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5</xdr:col>
      <xdr:colOff>657225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28575"/>
          <a:ext cx="4029075" cy="6858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Vytvořte tabulku pro registraci příchodů a odchodů a výpočtu odpracovaných hodin. Sloupeček datum vyplňte daty z tohoto týdne (vyplnit). Do sloupečku den, vložte odkaz na datum zformátovaný tak, aby ukazoval den v týdnu. </a:t>
          </a:r>
        </a:p>
      </xdr:txBody>
    </xdr:sp>
    <xdr:clientData/>
  </xdr:twoCellAnchor>
  <xdr:twoCellAnchor>
    <xdr:from>
      <xdr:col>2</xdr:col>
      <xdr:colOff>447675</xdr:colOff>
      <xdr:row>14</xdr:row>
      <xdr:rowOff>123825</xdr:rowOff>
    </xdr:from>
    <xdr:to>
      <xdr:col>5</xdr:col>
      <xdr:colOff>419100</xdr:colOff>
      <xdr:row>21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19275" y="2419350"/>
          <a:ext cx="2114550" cy="11049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3399"/>
              </a:solidFill>
              <a:latin typeface="Arial CE"/>
              <a:ea typeface="Arial CE"/>
              <a:cs typeface="Arial CE"/>
            </a:rPr>
            <a:t>Také Vám nejde určit správně celkový počet hodin. Musíte použít jiný časový formát - takový uzavřený do hranatých závorek - nastudujte v nápovědě.
</a:t>
          </a:r>
        </a:p>
      </xdr:txBody>
    </xdr:sp>
    <xdr:clientData/>
  </xdr:twoCellAnchor>
  <xdr:twoCellAnchor>
    <xdr:from>
      <xdr:col>5</xdr:col>
      <xdr:colOff>0</xdr:colOff>
      <xdr:row>10</xdr:row>
      <xdr:rowOff>9525</xdr:rowOff>
    </xdr:from>
    <xdr:to>
      <xdr:col>7</xdr:col>
      <xdr:colOff>133350</xdr:colOff>
      <xdr:row>11</xdr:row>
      <xdr:rowOff>76200</xdr:rowOff>
    </xdr:to>
    <xdr:sp>
      <xdr:nvSpPr>
        <xdr:cNvPr id="3" name="Line 4"/>
        <xdr:cNvSpPr>
          <a:spLocks/>
        </xdr:cNvSpPr>
      </xdr:nvSpPr>
      <xdr:spPr>
        <a:xfrm flipV="1">
          <a:off x="3514725" y="1628775"/>
          <a:ext cx="1504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180975</xdr:colOff>
      <xdr:row>8</xdr:row>
      <xdr:rowOff>123825</xdr:rowOff>
    </xdr:from>
    <xdr:to>
      <xdr:col>8</xdr:col>
      <xdr:colOff>142875</xdr:colOff>
      <xdr:row>9</xdr:row>
      <xdr:rowOff>142875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067300" y="1419225"/>
          <a:ext cx="647700" cy="1809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špatně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15"/>
  <sheetViews>
    <sheetView tabSelected="1" workbookViewId="0" topLeftCell="A1">
      <selection activeCell="B26" sqref="B26"/>
    </sheetView>
  </sheetViews>
  <sheetFormatPr defaultColWidth="9.00390625" defaultRowHeight="12.75"/>
  <cols>
    <col min="1" max="1" width="14.75390625" style="0" bestFit="1" customWidth="1"/>
    <col min="2" max="2" width="10.375" style="0" bestFit="1" customWidth="1"/>
    <col min="3" max="3" width="10.00390625" style="0" bestFit="1" customWidth="1"/>
    <col min="5" max="5" width="12.00390625" style="0" bestFit="1" customWidth="1"/>
  </cols>
  <sheetData>
    <row r="6" spans="1:2" ht="12.75">
      <c r="A6" t="s">
        <v>0</v>
      </c>
      <c r="B6">
        <v>37.607</v>
      </c>
    </row>
    <row r="8" ht="12.75">
      <c r="A8" t="s">
        <v>1</v>
      </c>
    </row>
    <row r="9" spans="1:6" ht="12.75">
      <c r="A9" t="s">
        <v>2</v>
      </c>
      <c r="B9" t="s">
        <v>3</v>
      </c>
      <c r="C9" t="s">
        <v>4</v>
      </c>
      <c r="D9" t="s">
        <v>5</v>
      </c>
      <c r="E9" t="s">
        <v>6</v>
      </c>
      <c r="F9" t="s">
        <v>7</v>
      </c>
    </row>
    <row r="10" spans="1:3" ht="12.75">
      <c r="A10" t="s">
        <v>8</v>
      </c>
      <c r="B10">
        <v>10</v>
      </c>
      <c r="C10">
        <v>22</v>
      </c>
    </row>
    <row r="11" spans="1:3" ht="12.75">
      <c r="A11" t="s">
        <v>9</v>
      </c>
      <c r="B11">
        <v>5</v>
      </c>
      <c r="C11">
        <v>45</v>
      </c>
    </row>
    <row r="12" spans="1:3" ht="12.75">
      <c r="A12" t="s">
        <v>10</v>
      </c>
      <c r="B12">
        <v>15</v>
      </c>
      <c r="C12">
        <v>24</v>
      </c>
    </row>
    <row r="13" spans="1:3" ht="12.75">
      <c r="A13" t="s">
        <v>11</v>
      </c>
      <c r="B13">
        <v>15</v>
      </c>
      <c r="C13">
        <v>23</v>
      </c>
    </row>
    <row r="14" spans="1:3" ht="12.75">
      <c r="A14" t="s">
        <v>12</v>
      </c>
      <c r="B14">
        <v>15</v>
      </c>
      <c r="C14">
        <v>30</v>
      </c>
    </row>
    <row r="15" ht="12.75">
      <c r="A15" t="s">
        <v>13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F15"/>
  <sheetViews>
    <sheetView workbookViewId="0" topLeftCell="A1">
      <selection activeCell="F19" sqref="F19:F20"/>
    </sheetView>
  </sheetViews>
  <sheetFormatPr defaultColWidth="9.00390625" defaultRowHeight="12.75"/>
  <cols>
    <col min="1" max="1" width="17.375" style="0" customWidth="1"/>
    <col min="2" max="3" width="10.75390625" style="0" customWidth="1"/>
    <col min="4" max="4" width="12.25390625" style="0" customWidth="1"/>
    <col min="5" max="5" width="10.00390625" style="0" customWidth="1"/>
    <col min="6" max="6" width="11.25390625" style="0" customWidth="1"/>
  </cols>
  <sheetData>
    <row r="6" spans="1:2" ht="12.75">
      <c r="A6" t="s">
        <v>0</v>
      </c>
      <c r="B6">
        <v>37.607</v>
      </c>
    </row>
    <row r="8" ht="13.5" thickBot="1">
      <c r="A8" t="s">
        <v>1</v>
      </c>
    </row>
    <row r="9" spans="1:6" ht="15">
      <c r="A9" s="3" t="s">
        <v>2</v>
      </c>
      <c r="B9" s="8" t="s">
        <v>3</v>
      </c>
      <c r="C9" s="8" t="s">
        <v>4</v>
      </c>
      <c r="D9" s="8" t="s">
        <v>5</v>
      </c>
      <c r="E9" s="8" t="s">
        <v>6</v>
      </c>
      <c r="F9" s="9" t="s">
        <v>7</v>
      </c>
    </row>
    <row r="10" spans="1:6" ht="12.75">
      <c r="A10" s="4" t="s">
        <v>8</v>
      </c>
      <c r="B10" s="1">
        <v>10</v>
      </c>
      <c r="C10" s="1">
        <v>22</v>
      </c>
      <c r="D10" s="1">
        <f>B10*C10</f>
        <v>220</v>
      </c>
      <c r="E10" s="1">
        <f>D10*kurz</f>
        <v>8273.539999999999</v>
      </c>
      <c r="F10" s="2">
        <f>E10*0.9</f>
        <v>7446.186</v>
      </c>
    </row>
    <row r="11" spans="1:6" ht="12.75">
      <c r="A11" s="4" t="s">
        <v>9</v>
      </c>
      <c r="B11" s="1">
        <v>5</v>
      </c>
      <c r="C11" s="1">
        <v>45</v>
      </c>
      <c r="D11" s="1">
        <f>B11*C11</f>
        <v>225</v>
      </c>
      <c r="E11" s="1">
        <f>D11*kurz</f>
        <v>8461.575</v>
      </c>
      <c r="F11" s="2">
        <f>E11*0.9</f>
        <v>7615.4175000000005</v>
      </c>
    </row>
    <row r="12" spans="1:6" ht="12.75">
      <c r="A12" s="4" t="s">
        <v>10</v>
      </c>
      <c r="B12" s="1">
        <v>15</v>
      </c>
      <c r="C12" s="1">
        <v>24</v>
      </c>
      <c r="D12" s="1">
        <f>B12*C12</f>
        <v>360</v>
      </c>
      <c r="E12" s="1">
        <f>D12*kurz</f>
        <v>13538.52</v>
      </c>
      <c r="F12" s="2">
        <f>E12*0.9</f>
        <v>12184.668000000001</v>
      </c>
    </row>
    <row r="13" spans="1:6" ht="12.75">
      <c r="A13" s="4" t="s">
        <v>11</v>
      </c>
      <c r="B13" s="1">
        <v>15</v>
      </c>
      <c r="C13" s="1">
        <v>23</v>
      </c>
      <c r="D13" s="1">
        <f>B13*C13</f>
        <v>345</v>
      </c>
      <c r="E13" s="1">
        <f>D13*kurz</f>
        <v>12974.414999999999</v>
      </c>
      <c r="F13" s="2">
        <f>E13*0.9</f>
        <v>11676.9735</v>
      </c>
    </row>
    <row r="14" spans="1:6" ht="13.5" thickBot="1">
      <c r="A14" s="4" t="s">
        <v>12</v>
      </c>
      <c r="B14" s="1">
        <v>15</v>
      </c>
      <c r="C14" s="1">
        <v>30</v>
      </c>
      <c r="D14" s="1">
        <f>B14*C14</f>
        <v>450</v>
      </c>
      <c r="E14" s="1">
        <f>D14*kurz</f>
        <v>16923.15</v>
      </c>
      <c r="F14" s="2">
        <f>E14*0.9</f>
        <v>15230.835000000001</v>
      </c>
    </row>
    <row r="15" spans="1:6" ht="13.5" thickBot="1">
      <c r="A15" s="7" t="s">
        <v>13</v>
      </c>
      <c r="B15" s="5">
        <f>SUM(B10:B14)</f>
        <v>60</v>
      </c>
      <c r="C15" s="5">
        <f>SUM(C10:C14)</f>
        <v>144</v>
      </c>
      <c r="D15" s="5">
        <f>SUM(D10:D14)</f>
        <v>1600</v>
      </c>
      <c r="E15" s="5">
        <f>SUM(E10:E14)</f>
        <v>60171.2</v>
      </c>
      <c r="F15" s="6">
        <f>SUM(F10:F14)</f>
        <v>54154.08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7:K25"/>
  <sheetViews>
    <sheetView workbookViewId="0" topLeftCell="A1">
      <selection activeCell="C29" sqref="C29"/>
    </sheetView>
  </sheetViews>
  <sheetFormatPr defaultColWidth="9.00390625" defaultRowHeight="12.75"/>
  <cols>
    <col min="2" max="2" width="14.75390625" style="0" customWidth="1"/>
    <col min="3" max="3" width="14.25390625" style="0" customWidth="1"/>
    <col min="4" max="4" width="13.375" style="0" customWidth="1"/>
    <col min="6" max="6" width="13.375" style="0" customWidth="1"/>
    <col min="8" max="8" width="13.375" style="0" customWidth="1"/>
    <col min="10" max="10" width="9.625" style="0" customWidth="1"/>
    <col min="11" max="11" width="10.625" style="0" customWidth="1"/>
  </cols>
  <sheetData>
    <row r="7" ht="12.75">
      <c r="B7" t="s">
        <v>22</v>
      </c>
    </row>
    <row r="9" spans="4:8" ht="12.75">
      <c r="D9" t="s">
        <v>23</v>
      </c>
      <c r="F9" t="s">
        <v>24</v>
      </c>
      <c r="H9" t="s">
        <v>25</v>
      </c>
    </row>
    <row r="10" spans="2:11" ht="12.75">
      <c r="B10" t="s">
        <v>26</v>
      </c>
      <c r="C10" t="s">
        <v>27</v>
      </c>
      <c r="D10" t="s">
        <v>28</v>
      </c>
      <c r="E10" t="s">
        <v>29</v>
      </c>
      <c r="F10" t="s">
        <v>28</v>
      </c>
      <c r="G10" t="s">
        <v>29</v>
      </c>
      <c r="H10" t="s">
        <v>28</v>
      </c>
      <c r="I10" t="s">
        <v>29</v>
      </c>
      <c r="J10" t="s">
        <v>30</v>
      </c>
      <c r="K10" t="s">
        <v>31</v>
      </c>
    </row>
    <row r="11" spans="2:8" ht="12.75">
      <c r="B11" t="s">
        <v>32</v>
      </c>
      <c r="C11">
        <v>8750</v>
      </c>
      <c r="D11">
        <v>1</v>
      </c>
      <c r="F11">
        <v>2</v>
      </c>
      <c r="H11">
        <v>0</v>
      </c>
    </row>
    <row r="12" spans="2:8" ht="12.75">
      <c r="B12" t="s">
        <v>33</v>
      </c>
      <c r="C12">
        <v>14200</v>
      </c>
      <c r="D12">
        <v>2</v>
      </c>
      <c r="F12">
        <v>1</v>
      </c>
      <c r="H12">
        <v>0</v>
      </c>
    </row>
    <row r="13" spans="2:8" ht="12.75">
      <c r="B13" t="s">
        <v>34</v>
      </c>
      <c r="C13">
        <v>500</v>
      </c>
      <c r="D13">
        <v>5</v>
      </c>
      <c r="F13">
        <v>4</v>
      </c>
      <c r="H13">
        <v>10</v>
      </c>
    </row>
    <row r="14" spans="2:8" ht="12.75">
      <c r="B14" t="s">
        <v>35</v>
      </c>
      <c r="C14">
        <v>4000</v>
      </c>
      <c r="D14">
        <v>10</v>
      </c>
      <c r="F14">
        <v>5</v>
      </c>
      <c r="H14">
        <v>2</v>
      </c>
    </row>
    <row r="15" spans="2:8" ht="12.75">
      <c r="B15" t="s">
        <v>36</v>
      </c>
      <c r="C15">
        <v>2000</v>
      </c>
      <c r="D15">
        <v>20</v>
      </c>
      <c r="F15">
        <v>10</v>
      </c>
      <c r="H15">
        <v>5</v>
      </c>
    </row>
    <row r="16" ht="12.75">
      <c r="B16" t="s">
        <v>13</v>
      </c>
    </row>
    <row r="25" spans="5:7" ht="12.75">
      <c r="E25" s="42"/>
      <c r="F25" s="42"/>
      <c r="G25" s="42"/>
    </row>
  </sheetData>
  <printOptions horizontalCentered="1" verticalCentered="1"/>
  <pageMargins left="0.7480314960629921" right="0.7480314960629921" top="0.984251968503937" bottom="0.984251968503937" header="0" footer="0"/>
  <pageSetup fitToHeight="1" fitToWidth="1"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"/>
  <sheetViews>
    <sheetView workbookViewId="0" topLeftCell="A1">
      <selection activeCell="E6" sqref="E6"/>
    </sheetView>
  </sheetViews>
  <sheetFormatPr defaultColWidth="9.00390625" defaultRowHeight="12.75"/>
  <cols>
    <col min="2" max="2" width="14.75390625" style="0" customWidth="1"/>
    <col min="3" max="3" width="14.25390625" style="0" customWidth="1"/>
    <col min="4" max="4" width="13.375" style="0" customWidth="1"/>
    <col min="6" max="6" width="13.375" style="0" customWidth="1"/>
    <col min="8" max="8" width="13.375" style="0" customWidth="1"/>
    <col min="10" max="10" width="9.625" style="0" customWidth="1"/>
    <col min="11" max="11" width="10.625" style="0" customWidth="1"/>
  </cols>
  <sheetData>
    <row r="1" ht="13.5" thickBot="1"/>
    <row r="2" spans="2:11" ht="24" thickBot="1">
      <c r="B2" s="14" t="s">
        <v>22</v>
      </c>
      <c r="C2" s="15"/>
      <c r="D2" s="15"/>
      <c r="E2" s="15"/>
      <c r="F2" s="15"/>
      <c r="G2" s="15"/>
      <c r="H2" s="15"/>
      <c r="I2" s="15"/>
      <c r="J2" s="15"/>
      <c r="K2" s="16"/>
    </row>
    <row r="3" ht="13.5" thickBot="1"/>
    <row r="4" spans="2:11" ht="15.75">
      <c r="B4" s="17"/>
      <c r="C4" s="17"/>
      <c r="D4" s="18" t="s">
        <v>23</v>
      </c>
      <c r="E4" s="19"/>
      <c r="F4" s="18" t="s">
        <v>24</v>
      </c>
      <c r="G4" s="19"/>
      <c r="H4" s="18" t="s">
        <v>25</v>
      </c>
      <c r="I4" s="19"/>
      <c r="J4" s="17"/>
      <c r="K4" s="20"/>
    </row>
    <row r="5" spans="2:11" ht="16.5" thickBot="1">
      <c r="B5" s="21" t="s">
        <v>26</v>
      </c>
      <c r="C5" s="22" t="s">
        <v>27</v>
      </c>
      <c r="D5" s="23" t="s">
        <v>28</v>
      </c>
      <c r="E5" s="24" t="s">
        <v>29</v>
      </c>
      <c r="F5" s="23" t="s">
        <v>28</v>
      </c>
      <c r="G5" s="24" t="s">
        <v>29</v>
      </c>
      <c r="H5" s="23" t="s">
        <v>28</v>
      </c>
      <c r="I5" s="24" t="s">
        <v>29</v>
      </c>
      <c r="J5" s="22" t="s">
        <v>30</v>
      </c>
      <c r="K5" s="25" t="s">
        <v>31</v>
      </c>
    </row>
    <row r="6" spans="2:11" ht="15.75">
      <c r="B6" s="26" t="s">
        <v>32</v>
      </c>
      <c r="C6" s="27">
        <v>8750</v>
      </c>
      <c r="D6" s="28">
        <v>1</v>
      </c>
      <c r="E6" s="29">
        <f>$C6*D6</f>
        <v>8750</v>
      </c>
      <c r="F6" s="28">
        <v>2</v>
      </c>
      <c r="G6" s="29">
        <f>$C6*F6</f>
        <v>17500</v>
      </c>
      <c r="H6" s="28">
        <v>0</v>
      </c>
      <c r="I6" s="29">
        <f>$C6*H6</f>
        <v>0</v>
      </c>
      <c r="J6" s="29">
        <f aca="true" t="shared" si="0" ref="J6:J11">+I6+G6+E6</f>
        <v>26250</v>
      </c>
      <c r="K6" s="29">
        <f aca="true" t="shared" si="1" ref="K6:K11">AVERAGE(I6,G6,E6)</f>
        <v>8750</v>
      </c>
    </row>
    <row r="7" spans="2:11" ht="15.75">
      <c r="B7" s="30" t="s">
        <v>33</v>
      </c>
      <c r="C7" s="31">
        <v>14200</v>
      </c>
      <c r="D7" s="32">
        <v>2</v>
      </c>
      <c r="E7" s="33">
        <f>$C7*D7</f>
        <v>28400</v>
      </c>
      <c r="F7" s="32">
        <v>1</v>
      </c>
      <c r="G7" s="33">
        <f>$C7*F7</f>
        <v>14200</v>
      </c>
      <c r="H7" s="32">
        <v>0</v>
      </c>
      <c r="I7" s="33">
        <f>$C7*H7</f>
        <v>0</v>
      </c>
      <c r="J7" s="33">
        <f t="shared" si="0"/>
        <v>42600</v>
      </c>
      <c r="K7" s="33">
        <f t="shared" si="1"/>
        <v>14200</v>
      </c>
    </row>
    <row r="8" spans="2:11" ht="15.75">
      <c r="B8" s="30" t="s">
        <v>34</v>
      </c>
      <c r="C8" s="31">
        <v>500</v>
      </c>
      <c r="D8" s="32">
        <v>5</v>
      </c>
      <c r="E8" s="33">
        <f>$C8*D8</f>
        <v>2500</v>
      </c>
      <c r="F8" s="32">
        <v>4</v>
      </c>
      <c r="G8" s="33">
        <f>$C8*F8</f>
        <v>2000</v>
      </c>
      <c r="H8" s="32">
        <v>10</v>
      </c>
      <c r="I8" s="33">
        <f>$C8*H8</f>
        <v>5000</v>
      </c>
      <c r="J8" s="33">
        <f t="shared" si="0"/>
        <v>9500</v>
      </c>
      <c r="K8" s="33">
        <f t="shared" si="1"/>
        <v>3166.6666666666665</v>
      </c>
    </row>
    <row r="9" spans="2:11" ht="15.75">
      <c r="B9" s="30" t="s">
        <v>35</v>
      </c>
      <c r="C9" s="31">
        <v>4000</v>
      </c>
      <c r="D9" s="32">
        <v>10</v>
      </c>
      <c r="E9" s="33">
        <f>$C9*D9</f>
        <v>40000</v>
      </c>
      <c r="F9" s="32">
        <v>5</v>
      </c>
      <c r="G9" s="33">
        <f>$C9*F9</f>
        <v>20000</v>
      </c>
      <c r="H9" s="32">
        <v>2</v>
      </c>
      <c r="I9" s="33">
        <f>$C9*H9</f>
        <v>8000</v>
      </c>
      <c r="J9" s="33">
        <f t="shared" si="0"/>
        <v>68000</v>
      </c>
      <c r="K9" s="33">
        <f t="shared" si="1"/>
        <v>22666.666666666668</v>
      </c>
    </row>
    <row r="10" spans="2:11" ht="16.5" thickBot="1">
      <c r="B10" s="34" t="s">
        <v>36</v>
      </c>
      <c r="C10" s="35">
        <v>2000</v>
      </c>
      <c r="D10" s="36">
        <v>20</v>
      </c>
      <c r="E10" s="37">
        <f>$C10*D10</f>
        <v>40000</v>
      </c>
      <c r="F10" s="36">
        <v>10</v>
      </c>
      <c r="G10" s="37">
        <f>$C10*F10</f>
        <v>20000</v>
      </c>
      <c r="H10" s="36">
        <v>5</v>
      </c>
      <c r="I10" s="37">
        <f>$C10*H10</f>
        <v>10000</v>
      </c>
      <c r="J10" s="37">
        <f t="shared" si="0"/>
        <v>70000</v>
      </c>
      <c r="K10" s="37">
        <f t="shared" si="1"/>
        <v>23333.333333333332</v>
      </c>
    </row>
    <row r="11" spans="2:11" ht="16.5" thickBot="1">
      <c r="B11" s="38" t="s">
        <v>13</v>
      </c>
      <c r="C11" s="39"/>
      <c r="D11" s="40"/>
      <c r="E11" s="41">
        <f>SUM(E6:E10)</f>
        <v>119650</v>
      </c>
      <c r="F11" s="40"/>
      <c r="G11" s="41">
        <f>SUM(G6:G10)</f>
        <v>73700</v>
      </c>
      <c r="H11" s="40"/>
      <c r="I11" s="41">
        <f>SUM(I6:I10)</f>
        <v>23000</v>
      </c>
      <c r="J11" s="41">
        <f t="shared" si="0"/>
        <v>216350</v>
      </c>
      <c r="K11" s="41">
        <f t="shared" si="1"/>
        <v>72116.66666666667</v>
      </c>
    </row>
    <row r="20" spans="5:7" ht="12.75">
      <c r="E20" s="42"/>
      <c r="F20" s="42"/>
      <c r="G20" s="42"/>
    </row>
  </sheetData>
  <printOptions horizontalCentered="1" verticalCentered="1"/>
  <pageMargins left="0.7480314960629921" right="0.7480314960629921" top="0.984251968503937" bottom="0.984251968503937" header="0" footer="0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7"/>
  <sheetViews>
    <sheetView workbookViewId="0" topLeftCell="A1">
      <selection activeCell="C5" sqref="C5"/>
    </sheetView>
  </sheetViews>
  <sheetFormatPr defaultColWidth="9.00390625" defaultRowHeight="12.75"/>
  <sheetData>
    <row r="4" spans="1:3" ht="12.75">
      <c r="A4" t="s">
        <v>21</v>
      </c>
      <c r="B4" t="s">
        <v>19</v>
      </c>
      <c r="C4" t="s">
        <v>20</v>
      </c>
    </row>
    <row r="5" spans="1:2" ht="12.75">
      <c r="A5" s="12">
        <v>0.5902777777777778</v>
      </c>
      <c r="B5">
        <v>7</v>
      </c>
    </row>
    <row r="6" spans="1:2" ht="12.75">
      <c r="A6" s="12">
        <v>0.6458333333333334</v>
      </c>
      <c r="B6">
        <v>5</v>
      </c>
    </row>
    <row r="7" spans="1:2" ht="12.75">
      <c r="A7" s="12">
        <v>0.782638888888889</v>
      </c>
      <c r="B7">
        <v>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C7"/>
  <sheetViews>
    <sheetView workbookViewId="0" topLeftCell="A1">
      <selection activeCell="B13" sqref="B13"/>
    </sheetView>
  </sheetViews>
  <sheetFormatPr defaultColWidth="9.00390625" defaultRowHeight="12.75"/>
  <cols>
    <col min="3" max="3" width="8.25390625" style="0" bestFit="1" customWidth="1"/>
  </cols>
  <sheetData>
    <row r="4" spans="1:3" ht="12.75">
      <c r="A4" t="s">
        <v>21</v>
      </c>
      <c r="B4" t="s">
        <v>19</v>
      </c>
      <c r="C4" t="s">
        <v>20</v>
      </c>
    </row>
    <row r="5" spans="1:3" ht="12.75">
      <c r="A5" s="12">
        <v>0.5902777777777778</v>
      </c>
      <c r="B5">
        <v>7</v>
      </c>
      <c r="C5" s="12">
        <f>A5+B5/24/60</f>
        <v>0.5951388888888889</v>
      </c>
    </row>
    <row r="6" spans="1:3" ht="12.75">
      <c r="A6" s="12">
        <v>0.6458333333333334</v>
      </c>
      <c r="B6">
        <v>5</v>
      </c>
      <c r="C6" s="12">
        <f>A6+B6/24/60</f>
        <v>0.6493055555555556</v>
      </c>
    </row>
    <row r="7" spans="1:3" ht="12.75">
      <c r="A7" s="12">
        <v>0.782638888888889</v>
      </c>
      <c r="B7">
        <v>4</v>
      </c>
      <c r="C7" s="12">
        <f>A7+B7/24/60</f>
        <v>0.7854166666666668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E14"/>
  <sheetViews>
    <sheetView workbookViewId="0" topLeftCell="A1">
      <selection activeCell="G19" sqref="G19:G20"/>
    </sheetView>
  </sheetViews>
  <sheetFormatPr defaultColWidth="9.00390625" defaultRowHeight="12.75"/>
  <sheetData>
    <row r="6" spans="1:5" ht="12.75">
      <c r="A6" t="s">
        <v>14</v>
      </c>
      <c r="B6" t="s">
        <v>15</v>
      </c>
      <c r="C6" t="s">
        <v>16</v>
      </c>
      <c r="D6" t="s">
        <v>17</v>
      </c>
      <c r="E6" t="s">
        <v>18</v>
      </c>
    </row>
    <row r="7" ht="12.75">
      <c r="A7">
        <v>37596</v>
      </c>
    </row>
    <row r="14" ht="12.75">
      <c r="B14" t="s">
        <v>13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E13"/>
  <sheetViews>
    <sheetView workbookViewId="0" topLeftCell="A1">
      <selection activeCell="H15" sqref="H15"/>
    </sheetView>
  </sheetViews>
  <sheetFormatPr defaultColWidth="9.00390625" defaultRowHeight="12.75"/>
  <cols>
    <col min="5" max="5" width="10.125" style="0" bestFit="1" customWidth="1"/>
  </cols>
  <sheetData>
    <row r="6" spans="1:5" ht="12.75">
      <c r="A6" t="s">
        <v>14</v>
      </c>
      <c r="B6" t="s">
        <v>15</v>
      </c>
      <c r="C6" t="s">
        <v>16</v>
      </c>
      <c r="D6" t="s">
        <v>17</v>
      </c>
      <c r="E6" t="s">
        <v>18</v>
      </c>
    </row>
    <row r="7" spans="1:5" ht="12.75">
      <c r="A7" s="10">
        <v>38327</v>
      </c>
      <c r="B7" s="11">
        <f>A7</f>
        <v>38327</v>
      </c>
      <c r="C7" s="12">
        <v>0.3541666666666667</v>
      </c>
      <c r="D7" s="12">
        <v>0.513888888888889</v>
      </c>
      <c r="E7" s="12">
        <f>D7-C7</f>
        <v>0.15972222222222227</v>
      </c>
    </row>
    <row r="8" spans="1:5" ht="12.75">
      <c r="A8" s="10">
        <v>38328</v>
      </c>
      <c r="B8" s="11">
        <f>A8</f>
        <v>38328</v>
      </c>
      <c r="C8" s="12">
        <v>0.2916666666666667</v>
      </c>
      <c r="D8" s="12">
        <v>0.555555555555556</v>
      </c>
      <c r="E8" s="12">
        <f>D8-C8</f>
        <v>0.26388888888888934</v>
      </c>
    </row>
    <row r="9" spans="1:5" ht="12.75">
      <c r="A9" s="10">
        <v>38329</v>
      </c>
      <c r="B9" s="11">
        <f>A9</f>
        <v>38329</v>
      </c>
      <c r="C9" s="12">
        <v>0.2986111111111111</v>
      </c>
      <c r="D9" s="12">
        <v>0.59375</v>
      </c>
      <c r="E9" s="12">
        <f>D9-C9</f>
        <v>0.2951388888888889</v>
      </c>
    </row>
    <row r="10" spans="1:5" ht="12.75">
      <c r="A10" s="10">
        <v>38330</v>
      </c>
      <c r="B10" s="11">
        <f>A10</f>
        <v>38330</v>
      </c>
      <c r="C10" s="12">
        <v>0.3125</v>
      </c>
      <c r="D10" s="12">
        <v>0.638888888888889</v>
      </c>
      <c r="E10" s="12">
        <f>D10-C10</f>
        <v>0.32638888888888895</v>
      </c>
    </row>
    <row r="11" spans="1:5" ht="12.75">
      <c r="A11" s="10">
        <v>38331</v>
      </c>
      <c r="B11" s="11">
        <f>A11</f>
        <v>38331</v>
      </c>
      <c r="C11" s="12">
        <v>0.3263888888888889</v>
      </c>
      <c r="D11" s="12">
        <v>0.5833333333333334</v>
      </c>
      <c r="E11" s="12">
        <f>D11-C11</f>
        <v>0.2569444444444445</v>
      </c>
    </row>
    <row r="12" ht="12.75">
      <c r="E12" s="12">
        <f>SUM(E7:E11)</f>
        <v>1.3020833333333337</v>
      </c>
    </row>
    <row r="13" spans="4:5" ht="15">
      <c r="D13" t="s">
        <v>13</v>
      </c>
      <c r="E13" s="13">
        <f>SUM(E7:E11)</f>
        <v>1.3020833333333337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workbookViewId="0" topLeftCell="A13">
      <selection activeCell="B25" sqref="B25"/>
    </sheetView>
  </sheetViews>
  <sheetFormatPr defaultColWidth="9.00390625" defaultRowHeight="12.75"/>
  <cols>
    <col min="1" max="1" width="33.375" style="43" bestFit="1" customWidth="1"/>
    <col min="2" max="2" width="43.00390625" style="43" bestFit="1" customWidth="1"/>
    <col min="3" max="3" width="29.125" style="43" bestFit="1" customWidth="1"/>
    <col min="4" max="4" width="13.00390625" style="44" customWidth="1"/>
    <col min="5" max="5" width="13.125" style="44" bestFit="1" customWidth="1"/>
    <col min="6" max="6" width="14.375" style="44" bestFit="1" customWidth="1"/>
    <col min="7" max="7" width="9.125" style="43" customWidth="1"/>
    <col min="8" max="8" width="18.125" style="43" bestFit="1" customWidth="1"/>
    <col min="9" max="16384" width="9.125" style="43" customWidth="1"/>
  </cols>
  <sheetData>
    <row r="1" ht="13.5" thickBot="1"/>
    <row r="2" spans="1:9" s="49" customFormat="1" ht="13.5" thickBot="1">
      <c r="A2" s="45" t="s">
        <v>37</v>
      </c>
      <c r="B2" s="46" t="s">
        <v>38</v>
      </c>
      <c r="C2" s="46" t="s">
        <v>39</v>
      </c>
      <c r="D2" s="47" t="s">
        <v>40</v>
      </c>
      <c r="E2" s="47" t="s">
        <v>41</v>
      </c>
      <c r="F2" s="47" t="s">
        <v>42</v>
      </c>
      <c r="G2" s="46" t="s">
        <v>43</v>
      </c>
      <c r="H2" s="48" t="s">
        <v>44</v>
      </c>
      <c r="I2" s="49" t="s">
        <v>45</v>
      </c>
    </row>
    <row r="3" spans="1:8" ht="15">
      <c r="A3" s="50" t="s">
        <v>46</v>
      </c>
      <c r="B3" s="51" t="s">
        <v>47</v>
      </c>
      <c r="C3" s="51" t="s">
        <v>48</v>
      </c>
      <c r="D3" s="52">
        <f aca="true" t="shared" si="0" ref="D3:D20">IF(ISNUMBER(F3),F3,E3)</f>
        <v>140</v>
      </c>
      <c r="E3" s="53">
        <v>140</v>
      </c>
      <c r="F3" s="54" t="s">
        <v>49</v>
      </c>
      <c r="G3" s="55">
        <v>1</v>
      </c>
      <c r="H3" s="56" t="s">
        <v>50</v>
      </c>
    </row>
    <row r="4" spans="1:8" ht="15">
      <c r="A4" s="57" t="s">
        <v>51</v>
      </c>
      <c r="B4" s="58" t="s">
        <v>52</v>
      </c>
      <c r="C4" s="58" t="s">
        <v>53</v>
      </c>
      <c r="D4" s="59">
        <f t="shared" si="0"/>
        <v>126</v>
      </c>
      <c r="E4" s="60">
        <v>149</v>
      </c>
      <c r="F4" s="60">
        <v>126</v>
      </c>
      <c r="G4" s="61">
        <v>1</v>
      </c>
      <c r="H4" s="62"/>
    </row>
    <row r="5" spans="1:8" ht="15">
      <c r="A5" s="63"/>
      <c r="B5" s="58" t="s">
        <v>54</v>
      </c>
      <c r="C5" s="58" t="s">
        <v>55</v>
      </c>
      <c r="D5" s="59">
        <f t="shared" si="0"/>
        <v>152</v>
      </c>
      <c r="E5" s="60">
        <v>179</v>
      </c>
      <c r="F5" s="60">
        <v>152</v>
      </c>
      <c r="G5" s="61">
        <v>1</v>
      </c>
      <c r="H5" s="62"/>
    </row>
    <row r="6" spans="1:8" ht="15">
      <c r="A6" s="57" t="s">
        <v>56</v>
      </c>
      <c r="B6" s="58" t="s">
        <v>57</v>
      </c>
      <c r="C6" s="58" t="s">
        <v>58</v>
      </c>
      <c r="D6" s="59">
        <f t="shared" si="0"/>
        <v>323</v>
      </c>
      <c r="E6" s="60">
        <v>380</v>
      </c>
      <c r="F6" s="60">
        <v>323</v>
      </c>
      <c r="G6" s="61">
        <v>1</v>
      </c>
      <c r="H6" s="62"/>
    </row>
    <row r="7" spans="1:8" ht="15">
      <c r="A7" s="57" t="s">
        <v>59</v>
      </c>
      <c r="B7" s="58" t="s">
        <v>60</v>
      </c>
      <c r="C7" s="58" t="s">
        <v>61</v>
      </c>
      <c r="D7" s="59">
        <f t="shared" si="0"/>
        <v>195</v>
      </c>
      <c r="E7" s="60">
        <v>195</v>
      </c>
      <c r="F7" s="64" t="s">
        <v>49</v>
      </c>
      <c r="G7" s="61">
        <v>2</v>
      </c>
      <c r="H7" s="62"/>
    </row>
    <row r="8" spans="1:8" ht="15">
      <c r="A8" s="57" t="s">
        <v>62</v>
      </c>
      <c r="B8" s="58" t="s">
        <v>63</v>
      </c>
      <c r="C8" s="58" t="s">
        <v>64</v>
      </c>
      <c r="D8" s="59">
        <f t="shared" si="0"/>
        <v>0</v>
      </c>
      <c r="E8" s="59"/>
      <c r="F8" s="59" t="s">
        <v>49</v>
      </c>
      <c r="G8" s="61">
        <v>2</v>
      </c>
      <c r="H8" s="62"/>
    </row>
    <row r="9" spans="1:8" ht="15">
      <c r="A9" s="57" t="s">
        <v>65</v>
      </c>
      <c r="B9" s="58" t="s">
        <v>66</v>
      </c>
      <c r="C9" s="58" t="s">
        <v>67</v>
      </c>
      <c r="D9" s="59">
        <f t="shared" si="0"/>
        <v>167</v>
      </c>
      <c r="E9" s="60">
        <v>197</v>
      </c>
      <c r="F9" s="60">
        <v>167</v>
      </c>
      <c r="G9" s="61">
        <v>1</v>
      </c>
      <c r="H9" s="62"/>
    </row>
    <row r="10" spans="1:8" ht="15">
      <c r="A10" s="57" t="s">
        <v>68</v>
      </c>
      <c r="B10" s="58" t="s">
        <v>69</v>
      </c>
      <c r="C10" s="61"/>
      <c r="D10" s="59">
        <f t="shared" si="0"/>
        <v>209</v>
      </c>
      <c r="E10" s="60">
        <v>247</v>
      </c>
      <c r="F10" s="60">
        <v>209</v>
      </c>
      <c r="G10" s="61">
        <v>2</v>
      </c>
      <c r="H10" s="62"/>
    </row>
    <row r="11" spans="1:8" ht="15">
      <c r="A11" s="57" t="s">
        <v>70</v>
      </c>
      <c r="B11" s="58" t="s">
        <v>71</v>
      </c>
      <c r="C11" s="58" t="s">
        <v>67</v>
      </c>
      <c r="D11" s="59">
        <f t="shared" si="0"/>
        <v>254</v>
      </c>
      <c r="E11" s="60">
        <v>299</v>
      </c>
      <c r="F11" s="60">
        <v>254</v>
      </c>
      <c r="G11" s="61">
        <v>1</v>
      </c>
      <c r="H11" s="62"/>
    </row>
    <row r="12" spans="1:8" ht="15">
      <c r="A12" s="57" t="s">
        <v>72</v>
      </c>
      <c r="B12" s="58" t="s">
        <v>73</v>
      </c>
      <c r="C12" s="61"/>
      <c r="D12" s="59">
        <f t="shared" si="0"/>
        <v>294</v>
      </c>
      <c r="E12" s="60">
        <v>347</v>
      </c>
      <c r="F12" s="60">
        <v>294</v>
      </c>
      <c r="G12" s="61">
        <v>1</v>
      </c>
      <c r="H12" s="62"/>
    </row>
    <row r="13" spans="1:8" ht="15">
      <c r="A13" s="57" t="s">
        <v>74</v>
      </c>
      <c r="B13" s="58" t="s">
        <v>75</v>
      </c>
      <c r="C13" s="58" t="s">
        <v>76</v>
      </c>
      <c r="D13" s="59">
        <f t="shared" si="0"/>
        <v>462</v>
      </c>
      <c r="E13" s="59">
        <v>544</v>
      </c>
      <c r="F13" s="59">
        <v>462</v>
      </c>
      <c r="G13" s="61">
        <v>1</v>
      </c>
      <c r="H13" s="62"/>
    </row>
    <row r="14" spans="1:8" ht="15">
      <c r="A14" s="57" t="s">
        <v>77</v>
      </c>
      <c r="B14" s="61" t="s">
        <v>78</v>
      </c>
      <c r="C14" s="61" t="s">
        <v>55</v>
      </c>
      <c r="D14" s="59">
        <f t="shared" si="0"/>
        <v>169</v>
      </c>
      <c r="E14" s="60">
        <v>199</v>
      </c>
      <c r="F14" s="60">
        <v>169</v>
      </c>
      <c r="G14" s="61">
        <v>1</v>
      </c>
      <c r="H14" s="62"/>
    </row>
    <row r="15" spans="1:8" s="70" customFormat="1" ht="15">
      <c r="A15" s="65" t="s">
        <v>79</v>
      </c>
      <c r="B15" s="66" t="s">
        <v>80</v>
      </c>
      <c r="C15" s="66" t="s">
        <v>55</v>
      </c>
      <c r="D15" s="59">
        <f t="shared" si="0"/>
        <v>389</v>
      </c>
      <c r="E15" s="67">
        <v>389</v>
      </c>
      <c r="F15" s="68" t="s">
        <v>49</v>
      </c>
      <c r="G15" s="66">
        <v>1</v>
      </c>
      <c r="H15" s="69"/>
    </row>
    <row r="16" spans="1:8" ht="15">
      <c r="A16" s="57" t="s">
        <v>81</v>
      </c>
      <c r="B16" s="58" t="s">
        <v>82</v>
      </c>
      <c r="C16" s="58" t="s">
        <v>61</v>
      </c>
      <c r="D16" s="59">
        <f t="shared" si="0"/>
        <v>169</v>
      </c>
      <c r="E16" s="60">
        <v>199</v>
      </c>
      <c r="F16" s="60">
        <v>169</v>
      </c>
      <c r="G16" s="66">
        <v>1</v>
      </c>
      <c r="H16" s="62"/>
    </row>
    <row r="17" spans="1:8" ht="15">
      <c r="A17" s="57" t="s">
        <v>83</v>
      </c>
      <c r="B17" s="58" t="s">
        <v>84</v>
      </c>
      <c r="C17" s="58" t="s">
        <v>55</v>
      </c>
      <c r="D17" s="59">
        <f t="shared" si="0"/>
        <v>254</v>
      </c>
      <c r="E17" s="60">
        <v>299</v>
      </c>
      <c r="F17" s="60">
        <v>254</v>
      </c>
      <c r="G17" s="66">
        <v>3</v>
      </c>
      <c r="H17" s="62" t="s">
        <v>85</v>
      </c>
    </row>
    <row r="18" spans="1:8" ht="15">
      <c r="A18" s="57" t="s">
        <v>86</v>
      </c>
      <c r="B18" s="58" t="s">
        <v>87</v>
      </c>
      <c r="C18" s="58"/>
      <c r="D18" s="59">
        <f t="shared" si="0"/>
        <v>84</v>
      </c>
      <c r="E18" s="60">
        <v>99</v>
      </c>
      <c r="F18" s="60">
        <v>84</v>
      </c>
      <c r="G18" s="66">
        <v>1</v>
      </c>
      <c r="H18" s="62"/>
    </row>
    <row r="19" spans="1:8" ht="15">
      <c r="A19" s="57" t="s">
        <v>88</v>
      </c>
      <c r="B19" s="58" t="s">
        <v>89</v>
      </c>
      <c r="C19" s="58" t="s">
        <v>55</v>
      </c>
      <c r="D19" s="59">
        <f t="shared" si="0"/>
        <v>490</v>
      </c>
      <c r="E19" s="60">
        <v>490</v>
      </c>
      <c r="F19" s="60" t="s">
        <v>49</v>
      </c>
      <c r="G19" s="66">
        <v>1</v>
      </c>
      <c r="H19" s="62"/>
    </row>
    <row r="20" spans="1:8" ht="15">
      <c r="A20" s="57" t="s">
        <v>90</v>
      </c>
      <c r="B20" s="58" t="s">
        <v>91</v>
      </c>
      <c r="C20" s="58" t="s">
        <v>55</v>
      </c>
      <c r="D20" s="59">
        <f t="shared" si="0"/>
        <v>246</v>
      </c>
      <c r="E20" s="60">
        <v>290</v>
      </c>
      <c r="F20" s="60">
        <v>246</v>
      </c>
      <c r="G20" s="66">
        <v>2</v>
      </c>
      <c r="H20" s="62"/>
    </row>
    <row r="21" spans="1:8" ht="15.75" thickBot="1">
      <c r="A21" s="71"/>
      <c r="B21" s="72"/>
      <c r="C21" s="72"/>
      <c r="D21" s="73">
        <f>SUM(D3:D20)</f>
        <v>4123</v>
      </c>
      <c r="E21" s="74"/>
      <c r="F21" s="74"/>
      <c r="G21" s="72"/>
      <c r="H21" s="75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Pelikánová</dc:creator>
  <cp:keywords/>
  <dc:description/>
  <cp:lastModifiedBy>Lucie Pelikánová</cp:lastModifiedBy>
  <dcterms:created xsi:type="dcterms:W3CDTF">2004-12-09T20:44:19Z</dcterms:created>
  <dcterms:modified xsi:type="dcterms:W3CDTF">2004-12-09T21:27:31Z</dcterms:modified>
  <cp:category/>
  <cp:version/>
  <cp:contentType/>
  <cp:contentStatus/>
</cp:coreProperties>
</file>